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15" firstSheet="10" activeTab="13"/>
  </bookViews>
  <sheets>
    <sheet name="目录" sheetId="1" r:id="rId1"/>
    <sheet name="1主要会计数据" sheetId="2" r:id="rId2"/>
    <sheet name="2主要财务指标" sheetId="3" r:id="rId3"/>
    <sheet name="3境内外会计准则下会计数据差异" sheetId="4" r:id="rId4"/>
    <sheet name="4非经常性损益项目和金额" sheetId="5" r:id="rId5"/>
    <sheet name="5利润表及现金流量表相关科目变动分析表" sheetId="6" r:id="rId6"/>
    <sheet name="6资产负债表相关科目变动分析表" sheetId="7" r:id="rId7"/>
    <sheet name="7各经营分部扣除分部间交易后的营业收入及同比变动情况表" sheetId="8" r:id="rId8"/>
    <sheet name="8各经营分部营业成本及同比变动情况表" sheetId="9" r:id="rId9"/>
    <sheet name="9各经营分部毛利、毛利率及同比变动情况表" sheetId="10" r:id="rId10"/>
    <sheet name="10煤炭销售数量、价格及同比变动情况表（扣除分部间交易前）" sheetId="11" r:id="rId11"/>
    <sheet name="11煤炭业务营业成本构成及同比变动表" sheetId="12" r:id="rId12"/>
    <sheet name="12自产商品煤单位销售成本构成及同比变动情况表" sheetId="13" r:id="rId13"/>
    <sheet name="13资产、负债情况分析表" sheetId="14" r:id="rId14"/>
  </sheets>
  <definedNames/>
  <calcPr fullCalcOnLoad="1"/>
</workbook>
</file>

<file path=xl/sharedStrings.xml><?xml version="1.0" encoding="utf-8"?>
<sst xmlns="http://schemas.openxmlformats.org/spreadsheetml/2006/main" count="327" uniqueCount="202">
  <si>
    <r>
      <rPr>
        <b/>
        <sz val="20"/>
        <rFont val="宋体"/>
        <family val="0"/>
      </rPr>
      <t>主要财务数据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</si>
  <si>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1</t>
    </r>
    <r>
      <rPr>
        <u val="single"/>
        <sz val="12"/>
        <color indexed="20"/>
        <rFont val="宋体"/>
        <family val="0"/>
      </rPr>
      <t>：主要会计数据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</si>
  <si>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2</t>
    </r>
    <r>
      <rPr>
        <u val="single"/>
        <sz val="12"/>
        <color indexed="20"/>
        <rFont val="宋体"/>
        <family val="0"/>
      </rPr>
      <t>：主要财务指标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</si>
  <si>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3</t>
    </r>
    <r>
      <rPr>
        <u val="single"/>
        <sz val="12"/>
        <color indexed="20"/>
        <rFont val="宋体"/>
        <family val="0"/>
      </rPr>
      <t>：境内外会计准则下会计数据差异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</si>
  <si>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4</t>
    </r>
    <r>
      <rPr>
        <u val="single"/>
        <sz val="12"/>
        <color indexed="20"/>
        <rFont val="宋体"/>
        <family val="0"/>
      </rPr>
      <t>：非经常性损益项目和金额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</si>
  <si>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5</t>
    </r>
    <r>
      <rPr>
        <u val="single"/>
        <sz val="12"/>
        <color indexed="20"/>
        <rFont val="宋体"/>
        <family val="0"/>
      </rPr>
      <t>：利润表及现金流量表相关科目变动分析表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</si>
  <si>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6</t>
    </r>
    <r>
      <rPr>
        <u val="single"/>
        <sz val="12"/>
        <color indexed="20"/>
        <rFont val="宋体"/>
        <family val="0"/>
      </rPr>
      <t>：资产负债表相关科目变动分析表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</si>
  <si>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7</t>
    </r>
    <r>
      <rPr>
        <u val="single"/>
        <sz val="12"/>
        <color indexed="20"/>
        <rFont val="宋体"/>
        <family val="0"/>
      </rPr>
      <t>：各经营分部扣除分部间交易后的营业收入及同比变动情况表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</si>
  <si>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8</t>
    </r>
    <r>
      <rPr>
        <u val="single"/>
        <sz val="12"/>
        <color indexed="20"/>
        <rFont val="宋体"/>
        <family val="0"/>
      </rPr>
      <t>：各经营分部营业成本及同比变动情况表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</si>
  <si>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9</t>
    </r>
    <r>
      <rPr>
        <u val="single"/>
        <sz val="12"/>
        <color indexed="20"/>
        <rFont val="宋体"/>
        <family val="0"/>
      </rPr>
      <t>：各经营分部毛利、毛利率及同比变动情况表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</si>
  <si>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10</t>
    </r>
    <r>
      <rPr>
        <u val="single"/>
        <sz val="12"/>
        <color indexed="20"/>
        <rFont val="宋体"/>
        <family val="0"/>
      </rPr>
      <t>：煤炭销售数量、价格及同比变动情况表（扣除分部间交易前）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</si>
  <si>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11</t>
    </r>
    <r>
      <rPr>
        <u val="single"/>
        <sz val="12"/>
        <color indexed="20"/>
        <rFont val="宋体"/>
        <family val="0"/>
      </rPr>
      <t>：煤炭业务营业成本构成及同比变动表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</si>
  <si>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12</t>
    </r>
    <r>
      <rPr>
        <u val="single"/>
        <sz val="12"/>
        <color indexed="20"/>
        <rFont val="宋体"/>
        <family val="0"/>
      </rPr>
      <t>：自产商品煤单位销售成本构成及同比变动情况</t>
    </r>
  </si>
  <si>
    <r>
      <rPr>
        <u val="single"/>
        <sz val="12"/>
        <color indexed="20"/>
        <rFont val="宋体"/>
        <family val="0"/>
      </rPr>
      <t>数据表</t>
    </r>
    <r>
      <rPr>
        <u val="single"/>
        <sz val="12"/>
        <color indexed="20"/>
        <rFont val="Times New Roman"/>
        <family val="1"/>
      </rPr>
      <t>13</t>
    </r>
    <r>
      <rPr>
        <u val="single"/>
        <sz val="12"/>
        <color indexed="20"/>
        <rFont val="宋体"/>
        <family val="0"/>
      </rPr>
      <t>：资产、负债情况分析表</t>
    </r>
  </si>
  <si>
    <r>
      <rPr>
        <b/>
        <sz val="20"/>
        <rFont val="宋体"/>
        <family val="0"/>
      </rPr>
      <t>主要会计数据</t>
    </r>
  </si>
  <si>
    <r>
      <rPr>
        <sz val="12"/>
        <rFont val="宋体"/>
        <family val="0"/>
      </rPr>
      <t>单位：千元</t>
    </r>
  </si>
  <si>
    <r>
      <rPr>
        <b/>
        <sz val="12"/>
        <rFont val="宋体"/>
        <family val="0"/>
      </rPr>
      <t>主要会计数据</t>
    </r>
  </si>
  <si>
    <r>
      <rPr>
        <sz val="12"/>
        <rFont val="宋体"/>
        <family val="0"/>
      </rPr>
      <t>营业收入</t>
    </r>
  </si>
  <si>
    <r>
      <rPr>
        <sz val="12"/>
        <rFont val="宋体"/>
        <family val="0"/>
      </rPr>
      <t>归属于上市公司股东的净利润</t>
    </r>
  </si>
  <si>
    <r>
      <rPr>
        <sz val="12"/>
        <rFont val="宋体"/>
        <family val="0"/>
      </rPr>
      <t>归属于上市公司股东的扣除非经常性损益的净利润</t>
    </r>
  </si>
  <si>
    <r>
      <rPr>
        <sz val="12"/>
        <rFont val="宋体"/>
        <family val="0"/>
      </rPr>
      <t>经营活动产生的现金流量净额</t>
    </r>
  </si>
  <si>
    <r>
      <rPr>
        <b/>
        <sz val="12"/>
        <rFont val="宋体"/>
        <family val="0"/>
      </rPr>
      <t>本报告期末比上年度末增减</t>
    </r>
    <r>
      <rPr>
        <b/>
        <sz val="12"/>
        <rFont val="Times New Roman"/>
        <family val="1"/>
      </rPr>
      <t>(%)</t>
    </r>
  </si>
  <si>
    <r>
      <rPr>
        <sz val="12"/>
        <rFont val="宋体"/>
        <family val="0"/>
      </rPr>
      <t>归属于上市公司股东的净资产</t>
    </r>
  </si>
  <si>
    <r>
      <rPr>
        <sz val="12"/>
        <rFont val="宋体"/>
        <family val="0"/>
      </rPr>
      <t>总资产</t>
    </r>
  </si>
  <si>
    <t>返回目录</t>
  </si>
  <si>
    <r>
      <rPr>
        <b/>
        <sz val="20"/>
        <rFont val="宋体"/>
        <family val="0"/>
      </rPr>
      <t>主要财务指标</t>
    </r>
  </si>
  <si>
    <r>
      <rPr>
        <sz val="12"/>
        <rFont val="宋体"/>
        <family val="0"/>
      </rPr>
      <t>主要财务指标</t>
    </r>
  </si>
  <si>
    <r>
      <rPr>
        <sz val="12"/>
        <rFont val="宋体"/>
        <family val="0"/>
      </rPr>
      <t>基本每股收益（元／股）</t>
    </r>
  </si>
  <si>
    <r>
      <rPr>
        <sz val="12"/>
        <rFont val="宋体"/>
        <family val="0"/>
      </rPr>
      <t>稀释每股收益（元／股）</t>
    </r>
  </si>
  <si>
    <r>
      <rPr>
        <sz val="12"/>
        <rFont val="宋体"/>
        <family val="0"/>
      </rPr>
      <t>扣除非经常性损益后的基本每股收益（元／股）</t>
    </r>
  </si>
  <si>
    <r>
      <rPr>
        <sz val="12"/>
        <rFont val="宋体"/>
        <family val="0"/>
      </rPr>
      <t>加权平均净资产收益率（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</si>
  <si>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提高</t>
    </r>
    <r>
      <rPr>
        <sz val="12"/>
        <rFont val="Times New Roman"/>
        <family val="1"/>
      </rPr>
      <t>1.05</t>
    </r>
    <r>
      <rPr>
        <sz val="12"/>
        <rFont val="宋体"/>
        <family val="0"/>
      </rPr>
      <t>个百分点</t>
    </r>
  </si>
  <si>
    <r>
      <rPr>
        <sz val="12"/>
        <rFont val="宋体"/>
        <family val="0"/>
      </rPr>
      <t>扣除非经常性损益后的加权平均净资产收益率（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</si>
  <si>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提高</t>
    </r>
    <r>
      <rPr>
        <sz val="12"/>
        <rFont val="Times New Roman"/>
        <family val="1"/>
      </rPr>
      <t>0.95</t>
    </r>
    <r>
      <rPr>
        <sz val="12"/>
        <rFont val="宋体"/>
        <family val="0"/>
      </rPr>
      <t>个百分点</t>
    </r>
  </si>
  <si>
    <r>
      <rPr>
        <b/>
        <sz val="20"/>
        <rFont val="宋体"/>
        <family val="0"/>
      </rPr>
      <t>境内外会计准则下会计数据差异</t>
    </r>
  </si>
  <si>
    <t xml:space="preserve">                                                                                                                                                   </t>
  </si>
  <si>
    <t>归属于上市公司股东的净利润</t>
  </si>
  <si>
    <t>归属于上市公司股东的净资产</t>
  </si>
  <si>
    <r>
      <rPr>
        <b/>
        <sz val="12"/>
        <rFont val="宋体"/>
        <family val="0"/>
      </rPr>
      <t>本期数</t>
    </r>
  </si>
  <si>
    <r>
      <rPr>
        <b/>
        <sz val="12"/>
        <rFont val="宋体"/>
        <family val="0"/>
      </rPr>
      <t>上期数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（经重述）</t>
    </r>
  </si>
  <si>
    <r>
      <rPr>
        <b/>
        <sz val="12"/>
        <rFont val="宋体"/>
        <family val="0"/>
      </rPr>
      <t>期末数</t>
    </r>
  </si>
  <si>
    <r>
      <rPr>
        <b/>
        <sz val="12"/>
        <rFont val="宋体"/>
        <family val="0"/>
      </rPr>
      <t>期初数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（经重述）</t>
    </r>
  </si>
  <si>
    <r>
      <rPr>
        <b/>
        <sz val="12"/>
        <rFont val="宋体"/>
        <family val="0"/>
      </rPr>
      <t>按中国企业会计准则</t>
    </r>
  </si>
  <si>
    <r>
      <rPr>
        <sz val="12"/>
        <rFont val="宋体"/>
        <family val="0"/>
      </rPr>
      <t>调整的项目及金额：</t>
    </r>
  </si>
  <si>
    <r>
      <t> (a)</t>
    </r>
    <r>
      <rPr>
        <sz val="12"/>
        <rFont val="宋体"/>
        <family val="0"/>
      </rPr>
      <t>专项储备及相关递延税调整</t>
    </r>
  </si>
  <si>
    <r>
      <t> (b)</t>
    </r>
    <r>
      <rPr>
        <sz val="12"/>
        <rFont val="宋体"/>
        <family val="0"/>
      </rPr>
      <t>股权分置流通权调整</t>
    </r>
  </si>
  <si>
    <t>-</t>
  </si>
  <si>
    <r>
      <t> (c)</t>
    </r>
    <r>
      <rPr>
        <sz val="12"/>
        <rFont val="宋体"/>
        <family val="0"/>
      </rPr>
      <t>政府补助调整</t>
    </r>
  </si>
  <si>
    <r>
      <rPr>
        <b/>
        <sz val="12"/>
        <rFont val="宋体"/>
        <family val="0"/>
      </rPr>
      <t>按国际财务报告准则</t>
    </r>
  </si>
  <si>
    <r>
      <rPr>
        <b/>
        <sz val="20"/>
        <rFont val="宋体"/>
        <family val="0"/>
      </rPr>
      <t>非经常性损益项目和金额</t>
    </r>
  </si>
  <si>
    <r>
      <rPr>
        <b/>
        <sz val="12"/>
        <rFont val="宋体"/>
        <family val="0"/>
      </rPr>
      <t>非经常性损益项目</t>
    </r>
  </si>
  <si>
    <r>
      <rPr>
        <b/>
        <sz val="12"/>
        <rFont val="宋体"/>
        <family val="0"/>
      </rPr>
      <t>金额</t>
    </r>
  </si>
  <si>
    <r>
      <rPr>
        <sz val="12"/>
        <rFont val="宋体"/>
        <family val="0"/>
      </rPr>
      <t>非流动资产处置损益</t>
    </r>
  </si>
  <si>
    <r>
      <rPr>
        <sz val="12"/>
        <rFont val="宋体"/>
        <family val="0"/>
      </rPr>
      <t>计入当期损益的政府补助，但与公司正常经营业务密切相关，符合国家政策规定、按照一定标准定额或定量持续享受的政府补助除外</t>
    </r>
  </si>
  <si>
    <r>
      <rPr>
        <sz val="12"/>
        <rFont val="宋体"/>
        <family val="0"/>
      </rPr>
      <t>单独进行减值测试的应收款项减值准备转回</t>
    </r>
  </si>
  <si>
    <r>
      <rPr>
        <sz val="12"/>
        <rFont val="宋体"/>
        <family val="0"/>
      </rPr>
      <t>同一控制下企业合并产生的子公司期初至合并日的当期净损益</t>
    </r>
  </si>
  <si>
    <r>
      <rPr>
        <sz val="12"/>
        <rFont val="宋体"/>
        <family val="0"/>
      </rPr>
      <t>处置长期股权投资产生的投资收益</t>
    </r>
  </si>
  <si>
    <r>
      <rPr>
        <sz val="12"/>
        <rFont val="宋体"/>
        <family val="0"/>
      </rPr>
      <t>除上述各项之外的其他营业外收入和支出</t>
    </r>
  </si>
  <si>
    <r>
      <rPr>
        <sz val="12"/>
        <rFont val="宋体"/>
        <family val="0"/>
      </rPr>
      <t>所得税影响额</t>
    </r>
  </si>
  <si>
    <r>
      <rPr>
        <sz val="12"/>
        <rFont val="宋体"/>
        <family val="0"/>
      </rPr>
      <t>少数股东权益影响额（税后）</t>
    </r>
  </si>
  <si>
    <r>
      <rPr>
        <sz val="12"/>
        <rFont val="宋体"/>
        <family val="0"/>
      </rPr>
      <t>合计</t>
    </r>
  </si>
  <si>
    <t>利润表及现金流量表相关科目变动分析表</t>
  </si>
  <si>
    <r>
      <rPr>
        <sz val="12"/>
        <rFont val="宋体"/>
        <family val="0"/>
      </rPr>
      <t>单位：亿元</t>
    </r>
  </si>
  <si>
    <r>
      <rPr>
        <b/>
        <sz val="12"/>
        <rFont val="宋体"/>
        <family val="0"/>
      </rPr>
      <t>科目</t>
    </r>
  </si>
  <si>
    <r>
      <rPr>
        <b/>
        <sz val="12"/>
        <rFont val="宋体"/>
        <family val="0"/>
      </rPr>
      <t>变动比例（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</si>
  <si>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营业收入</t>
    </r>
  </si>
  <si>
    <r>
      <rPr>
        <b/>
        <sz val="12"/>
        <rFont val="宋体"/>
        <family val="0"/>
      </rPr>
      <t>营业成本</t>
    </r>
  </si>
  <si>
    <r>
      <rPr>
        <b/>
        <sz val="12"/>
        <rFont val="宋体"/>
        <family val="0"/>
      </rPr>
      <t>销售费用</t>
    </r>
  </si>
  <si>
    <r>
      <rPr>
        <b/>
        <sz val="12"/>
        <rFont val="宋体"/>
        <family val="0"/>
      </rPr>
      <t>管理费用</t>
    </r>
  </si>
  <si>
    <r>
      <rPr>
        <b/>
        <sz val="12"/>
        <rFont val="宋体"/>
        <family val="0"/>
      </rPr>
      <t>财务费用</t>
    </r>
  </si>
  <si>
    <r>
      <rPr>
        <b/>
        <sz val="12"/>
        <rFont val="宋体"/>
        <family val="0"/>
      </rPr>
      <t>研发费用</t>
    </r>
  </si>
  <si>
    <r>
      <rPr>
        <b/>
        <sz val="12"/>
        <rFont val="宋体"/>
        <family val="0"/>
      </rPr>
      <t>利润总额</t>
    </r>
  </si>
  <si>
    <r>
      <rPr>
        <b/>
        <sz val="12"/>
        <rFont val="宋体"/>
        <family val="0"/>
      </rPr>
      <t>归属于母公司股东的净利润</t>
    </r>
  </si>
  <si>
    <r>
      <rPr>
        <b/>
        <sz val="12"/>
        <rFont val="宋体"/>
        <family val="0"/>
      </rPr>
      <t>经营活动产生的现金流量净额</t>
    </r>
  </si>
  <si>
    <r>
      <rPr>
        <b/>
        <sz val="12"/>
        <rFont val="宋体"/>
        <family val="0"/>
      </rPr>
      <t>投资活动产生的现金流量净额</t>
    </r>
  </si>
  <si>
    <r>
      <rPr>
        <b/>
        <sz val="12"/>
        <rFont val="宋体"/>
        <family val="0"/>
      </rPr>
      <t>筹资活动产生的现金流量净额</t>
    </r>
  </si>
  <si>
    <r>
      <rPr>
        <u val="single"/>
        <sz val="12"/>
        <color indexed="20"/>
        <rFont val="宋体"/>
        <family val="0"/>
      </rPr>
      <t>返回目录</t>
    </r>
  </si>
  <si>
    <t>资产负债表相关科目变动分析表</t>
  </si>
  <si>
    <r>
      <t>2018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12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31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（经重述）</t>
    </r>
  </si>
  <si>
    <r>
      <rPr>
        <b/>
        <sz val="12"/>
        <rFont val="宋体"/>
        <family val="0"/>
      </rPr>
      <t>同比</t>
    </r>
  </si>
  <si>
    <r>
      <rPr>
        <b/>
        <sz val="12"/>
        <rFont val="宋体"/>
        <family val="0"/>
      </rPr>
      <t>增减额</t>
    </r>
  </si>
  <si>
    <r>
      <rPr>
        <b/>
        <sz val="12"/>
        <rFont val="宋体"/>
        <family val="0"/>
      </rPr>
      <t>增减幅</t>
    </r>
    <r>
      <rPr>
        <b/>
        <sz val="12"/>
        <rFont val="Times New Roman"/>
        <family val="1"/>
      </rPr>
      <t>(%)</t>
    </r>
  </si>
  <si>
    <r>
      <rPr>
        <b/>
        <sz val="12"/>
        <rFont val="宋体"/>
        <family val="0"/>
      </rPr>
      <t>资产</t>
    </r>
  </si>
  <si>
    <r>
      <rPr>
        <b/>
        <sz val="12"/>
        <rFont val="宋体"/>
        <family val="0"/>
      </rPr>
      <t>负债</t>
    </r>
  </si>
  <si>
    <r>
      <t xml:space="preserve">    </t>
    </r>
    <r>
      <rPr>
        <b/>
        <sz val="12"/>
        <rFont val="宋体"/>
        <family val="0"/>
      </rPr>
      <t>付息债务</t>
    </r>
  </si>
  <si>
    <r>
      <rPr>
        <b/>
        <sz val="12"/>
        <rFont val="宋体"/>
        <family val="0"/>
      </rPr>
      <t>股东权益</t>
    </r>
  </si>
  <si>
    <r>
      <t xml:space="preserve">    </t>
    </r>
    <r>
      <rPr>
        <b/>
        <sz val="12"/>
        <rFont val="宋体"/>
        <family val="0"/>
      </rPr>
      <t>归属于母公司的股东权益</t>
    </r>
  </si>
  <si>
    <r>
      <rPr>
        <b/>
        <sz val="12"/>
        <rFont val="宋体"/>
        <family val="0"/>
      </rPr>
      <t>资产负债率（</t>
    </r>
    <r>
      <rPr>
        <sz val="10.5"/>
        <color indexed="8"/>
        <rFont val="Times New Roman"/>
        <family val="1"/>
      </rPr>
      <t>%</t>
    </r>
    <r>
      <rPr>
        <sz val="10.5"/>
        <color indexed="8"/>
        <rFont val="宋体"/>
        <family val="0"/>
      </rPr>
      <t>）</t>
    </r>
  </si>
  <si>
    <r>
      <t>下降</t>
    </r>
    <r>
      <rPr>
        <sz val="12"/>
        <rFont val="Times New Roman"/>
        <family val="1"/>
      </rPr>
      <t>0.7</t>
    </r>
    <r>
      <rPr>
        <sz val="12"/>
        <rFont val="宋体"/>
        <family val="0"/>
      </rPr>
      <t>个百分点</t>
    </r>
  </si>
  <si>
    <r>
      <rPr>
        <b/>
        <sz val="12"/>
        <rFont val="宋体"/>
        <family val="0"/>
      </rPr>
      <t>资本负债比率（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>=</t>
    </r>
    <r>
      <rPr>
        <b/>
        <sz val="12"/>
        <color indexed="8"/>
        <rFont val="宋体"/>
        <family val="0"/>
      </rPr>
      <t>付息债务总额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（付息债务总额</t>
    </r>
    <r>
      <rPr>
        <b/>
        <sz val="12"/>
        <color indexed="8"/>
        <rFont val="Times New Roman"/>
        <family val="1"/>
      </rPr>
      <t>+</t>
    </r>
    <r>
      <rPr>
        <b/>
        <sz val="12"/>
        <color indexed="8"/>
        <rFont val="宋体"/>
        <family val="0"/>
      </rPr>
      <t>权益）</t>
    </r>
  </si>
  <si>
    <r>
      <t>下降</t>
    </r>
    <r>
      <rPr>
        <sz val="12"/>
        <rFont val="Times New Roman"/>
        <family val="1"/>
      </rPr>
      <t>0.6</t>
    </r>
    <r>
      <rPr>
        <sz val="12"/>
        <rFont val="宋体"/>
        <family val="0"/>
      </rPr>
      <t>个百分点</t>
    </r>
  </si>
  <si>
    <t>各经营分部扣除分部间交易后的营业收入及同比变动情况表</t>
  </si>
  <si>
    <r>
      <t>2019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宋体"/>
        <family val="0"/>
      </rPr>
      <t>月</t>
    </r>
  </si>
  <si>
    <r>
      <rPr>
        <b/>
        <sz val="12"/>
        <rFont val="宋体"/>
        <family val="0"/>
      </rPr>
      <t>占比</t>
    </r>
    <r>
      <rPr>
        <b/>
        <sz val="12"/>
        <rFont val="Times New Roman"/>
        <family val="1"/>
      </rPr>
      <t>(%)</t>
    </r>
  </si>
  <si>
    <r>
      <t>2018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宋体"/>
        <family val="0"/>
      </rPr>
      <t>月（经重述）</t>
    </r>
  </si>
  <si>
    <r>
      <rPr>
        <b/>
        <sz val="12"/>
        <rFont val="宋体"/>
        <family val="0"/>
      </rPr>
      <t>增减幅（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</si>
  <si>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煤炭业务</t>
    </r>
  </si>
  <si>
    <r>
      <rPr>
        <b/>
        <sz val="12"/>
        <rFont val="宋体"/>
        <family val="0"/>
      </rPr>
      <t>煤化工业务</t>
    </r>
  </si>
  <si>
    <r>
      <rPr>
        <b/>
        <sz val="12"/>
        <rFont val="宋体"/>
        <family val="0"/>
      </rPr>
      <t>煤矿装备业务</t>
    </r>
  </si>
  <si>
    <r>
      <rPr>
        <b/>
        <sz val="12"/>
        <rFont val="宋体"/>
        <family val="0"/>
      </rPr>
      <t>金融业务</t>
    </r>
  </si>
  <si>
    <r>
      <rPr>
        <b/>
        <sz val="12"/>
        <rFont val="宋体"/>
        <family val="0"/>
      </rPr>
      <t>其他业务</t>
    </r>
  </si>
  <si>
    <r>
      <rPr>
        <b/>
        <sz val="12"/>
        <rFont val="宋体"/>
        <family val="0"/>
      </rPr>
      <t>公司</t>
    </r>
  </si>
  <si>
    <t>各经营分部营业成本及同比变动情况表</t>
  </si>
  <si>
    <r>
      <rPr>
        <b/>
        <sz val="12"/>
        <rFont val="宋体"/>
        <family val="0"/>
      </rPr>
      <t>分部间抵销</t>
    </r>
  </si>
  <si>
    <r>
      <t>各经营分部毛利、毛利率及同比变动情况</t>
    </r>
    <r>
      <rPr>
        <b/>
        <sz val="20"/>
        <color indexed="8"/>
        <rFont val="宋体"/>
        <family val="0"/>
      </rPr>
      <t>表</t>
    </r>
  </si>
  <si>
    <r>
      <rPr>
        <b/>
        <sz val="12"/>
        <rFont val="宋体"/>
        <family val="0"/>
      </rPr>
      <t>毛利</t>
    </r>
  </si>
  <si>
    <r>
      <rPr>
        <b/>
        <sz val="12"/>
        <rFont val="宋体"/>
        <family val="0"/>
      </rPr>
      <t>毛利率</t>
    </r>
    <r>
      <rPr>
        <b/>
        <sz val="12"/>
        <rFont val="Times New Roman"/>
        <family val="1"/>
      </rPr>
      <t>(%)</t>
    </r>
  </si>
  <si>
    <r>
      <t>2018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（经重述）</t>
    </r>
  </si>
  <si>
    <r>
      <rPr>
        <b/>
        <sz val="12"/>
        <rFont val="宋体"/>
        <family val="0"/>
      </rPr>
      <t>增减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（个百分点）</t>
    </r>
  </si>
  <si>
    <r>
      <t xml:space="preserve">    </t>
    </r>
    <r>
      <rPr>
        <sz val="10.5"/>
        <color indexed="8"/>
        <rFont val="宋体"/>
        <family val="0"/>
      </rPr>
      <t>自产商品煤</t>
    </r>
  </si>
  <si>
    <r>
      <t xml:space="preserve">    </t>
    </r>
    <r>
      <rPr>
        <sz val="10.5"/>
        <color indexed="8"/>
        <rFont val="宋体"/>
        <family val="0"/>
      </rPr>
      <t>买断贸易煤</t>
    </r>
  </si>
  <si>
    <r>
      <rPr>
        <sz val="10.5"/>
        <rFont val="宋体"/>
        <family val="0"/>
      </rPr>
      <t>注：以上各业务分部的毛利和毛利率均为未抵销分部间交易的数据。</t>
    </r>
  </si>
  <si>
    <r>
      <rPr>
        <b/>
        <sz val="20"/>
        <rFont val="宋体"/>
        <family val="0"/>
      </rPr>
      <t>煤炭销售数量、价格及同比变动情况表（扣除分部间交易前）</t>
    </r>
  </si>
  <si>
    <r>
      <t>2018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宋体"/>
        <family val="0"/>
      </rPr>
      <t>月</t>
    </r>
  </si>
  <si>
    <r>
      <rPr>
        <b/>
        <sz val="12"/>
        <rFont val="宋体"/>
        <family val="0"/>
      </rPr>
      <t>增减幅</t>
    </r>
  </si>
  <si>
    <r>
      <rPr>
        <b/>
        <sz val="12"/>
        <rFont val="宋体"/>
        <family val="0"/>
      </rPr>
      <t>销售量</t>
    </r>
  </si>
  <si>
    <r>
      <rPr>
        <b/>
        <sz val="12"/>
        <rFont val="宋体"/>
        <family val="0"/>
      </rPr>
      <t>销售价格</t>
    </r>
  </si>
  <si>
    <r>
      <rPr>
        <b/>
        <sz val="12"/>
        <rFont val="宋体"/>
        <family val="0"/>
      </rPr>
      <t>（万吨）</t>
    </r>
  </si>
  <si>
    <r>
      <rPr>
        <b/>
        <sz val="12"/>
        <rFont val="宋体"/>
        <family val="0"/>
      </rPr>
      <t>（元╱吨）</t>
    </r>
  </si>
  <si>
    <t>(%)</t>
  </si>
  <si>
    <r>
      <rPr>
        <sz val="10.5"/>
        <color indexed="8"/>
        <rFont val="宋体"/>
        <family val="0"/>
      </rPr>
      <t>一、自产商品煤</t>
    </r>
  </si>
  <si>
    <r>
      <rPr>
        <b/>
        <sz val="10.5"/>
        <rFont val="宋体"/>
        <family val="0"/>
      </rPr>
      <t>合计</t>
    </r>
  </si>
  <si>
    <r>
      <rPr>
        <sz val="10.5"/>
        <rFont val="宋体"/>
        <family val="0"/>
      </rPr>
      <t>（一）动力煤</t>
    </r>
  </si>
  <si>
    <r>
      <t>1</t>
    </r>
    <r>
      <rPr>
        <sz val="10.5"/>
        <rFont val="宋体"/>
        <family val="0"/>
      </rPr>
      <t>、内销</t>
    </r>
  </si>
  <si>
    <r>
      <t>2</t>
    </r>
    <r>
      <rPr>
        <sz val="10.5"/>
        <rFont val="宋体"/>
        <family val="0"/>
      </rPr>
      <t>、出口</t>
    </r>
  </si>
  <si>
    <r>
      <rPr>
        <sz val="12"/>
        <rFont val="宋体"/>
        <family val="0"/>
      </rPr>
      <t>☆</t>
    </r>
  </si>
  <si>
    <r>
      <rPr>
        <sz val="10.5"/>
        <rFont val="宋体"/>
        <family val="0"/>
      </rPr>
      <t>（二）炼焦煤</t>
    </r>
  </si>
  <si>
    <t xml:space="preserve">   内销</t>
  </si>
  <si>
    <r>
      <rPr>
        <sz val="10.5"/>
        <color indexed="8"/>
        <rFont val="宋体"/>
        <family val="0"/>
      </rPr>
      <t>二、买断贸易煤</t>
    </r>
  </si>
  <si>
    <r>
      <rPr>
        <sz val="10.5"/>
        <rFont val="宋体"/>
        <family val="0"/>
      </rPr>
      <t>（一）国内转销</t>
    </r>
  </si>
  <si>
    <r>
      <rPr>
        <sz val="10.5"/>
        <rFont val="宋体"/>
        <family val="0"/>
      </rPr>
      <t>（二）自营出口</t>
    </r>
    <r>
      <rPr>
        <sz val="10.5"/>
        <rFont val="Times New Roman"/>
        <family val="1"/>
      </rPr>
      <t>*</t>
    </r>
  </si>
  <si>
    <r>
      <rPr>
        <sz val="10.5"/>
        <rFont val="宋体"/>
        <family val="0"/>
      </rPr>
      <t>（三）进口贸易</t>
    </r>
  </si>
  <si>
    <r>
      <rPr>
        <sz val="10.5"/>
        <color indexed="8"/>
        <rFont val="宋体"/>
        <family val="0"/>
      </rPr>
      <t>三、进出口及国内代理★</t>
    </r>
  </si>
  <si>
    <r>
      <rPr>
        <sz val="10.5"/>
        <rFont val="宋体"/>
        <family val="0"/>
      </rPr>
      <t>（一）进口代理</t>
    </r>
  </si>
  <si>
    <r>
      <rPr>
        <sz val="10.5"/>
        <rFont val="宋体"/>
        <family val="0"/>
      </rPr>
      <t>（二）出口代理</t>
    </r>
  </si>
  <si>
    <r>
      <rPr>
        <sz val="10.5"/>
        <rFont val="宋体"/>
        <family val="0"/>
      </rPr>
      <t>（三）国内代理</t>
    </r>
  </si>
  <si>
    <r>
      <rPr>
        <sz val="10"/>
        <rFont val="宋体"/>
        <family val="0"/>
      </rPr>
      <t>☆：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本期无发生。</t>
    </r>
  </si>
  <si>
    <r>
      <t xml:space="preserve">* 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出口型煤。</t>
    </r>
  </si>
  <si>
    <r>
      <rPr>
        <sz val="10"/>
        <rFont val="宋体"/>
        <family val="0"/>
      </rPr>
      <t>★：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销售价格为代理服务费。</t>
    </r>
  </si>
  <si>
    <r>
      <rPr>
        <sz val="10"/>
        <rFont val="宋体"/>
        <family val="0"/>
      </rPr>
      <t>注：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1-6</t>
    </r>
    <r>
      <rPr>
        <sz val="10"/>
        <rFont val="宋体"/>
        <family val="0"/>
      </rPr>
      <t>月商品煤销量包括公司分部间自用量</t>
    </r>
    <r>
      <rPr>
        <sz val="10"/>
        <rFont val="Times New Roman"/>
        <family val="1"/>
      </rPr>
      <t>682</t>
    </r>
    <r>
      <rPr>
        <sz val="10"/>
        <rFont val="宋体"/>
        <family val="0"/>
      </rPr>
      <t>万吨，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1-6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496</t>
    </r>
    <r>
      <rPr>
        <sz val="10"/>
        <rFont val="宋体"/>
        <family val="0"/>
      </rPr>
      <t>万吨。</t>
    </r>
  </si>
  <si>
    <r>
      <rPr>
        <b/>
        <sz val="20"/>
        <rFont val="宋体"/>
        <family val="0"/>
      </rPr>
      <t>煤炭业务营业成本构成及同比变动表</t>
    </r>
  </si>
  <si>
    <r>
      <rPr>
        <b/>
        <sz val="12"/>
        <rFont val="宋体"/>
        <family val="0"/>
      </rPr>
      <t>项目</t>
    </r>
  </si>
  <si>
    <r>
      <rPr>
        <sz val="12"/>
        <rFont val="宋体"/>
        <family val="0"/>
      </rPr>
      <t>材料成本（不含买断贸易煤成本）</t>
    </r>
  </si>
  <si>
    <r>
      <rPr>
        <sz val="12"/>
        <rFont val="宋体"/>
        <family val="0"/>
      </rPr>
      <t>买断贸易煤成本</t>
    </r>
  </si>
  <si>
    <r>
      <rPr>
        <sz val="12"/>
        <rFont val="宋体"/>
        <family val="0"/>
      </rPr>
      <t>人工成本</t>
    </r>
  </si>
  <si>
    <r>
      <rPr>
        <sz val="12"/>
        <rFont val="宋体"/>
        <family val="0"/>
      </rPr>
      <t>折旧及摊销</t>
    </r>
  </si>
  <si>
    <r>
      <rPr>
        <sz val="12"/>
        <rFont val="宋体"/>
        <family val="0"/>
      </rPr>
      <t>维修支出</t>
    </r>
  </si>
  <si>
    <r>
      <rPr>
        <sz val="12"/>
        <rFont val="宋体"/>
        <family val="0"/>
      </rPr>
      <t>外包矿务工程</t>
    </r>
  </si>
  <si>
    <r>
      <rPr>
        <sz val="12"/>
        <rFont val="宋体"/>
        <family val="0"/>
      </rPr>
      <t>其他成本★</t>
    </r>
  </si>
  <si>
    <r>
      <rPr>
        <b/>
        <sz val="12"/>
        <rFont val="宋体"/>
        <family val="0"/>
      </rPr>
      <t>煤炭业务营业成本合计</t>
    </r>
  </si>
  <si>
    <t>★：其他成本中包括煤炭开采发生的有关环境恢复治理费用、在成本中列支的中小工程等与煤炭生产直接相关的支出，以及报告期计提未用的安全费、维简费等。</t>
  </si>
  <si>
    <r>
      <rPr>
        <b/>
        <sz val="20"/>
        <rFont val="宋体"/>
        <family val="0"/>
      </rPr>
      <t>自产商品煤单位销售成本构成及同比变动情况表</t>
    </r>
  </si>
  <si>
    <r>
      <rPr>
        <sz val="12"/>
        <rFont val="宋体"/>
        <family val="0"/>
      </rPr>
      <t>单位：元╱吨</t>
    </r>
  </si>
  <si>
    <r>
      <rPr>
        <sz val="12"/>
        <rFont val="宋体"/>
        <family val="0"/>
      </rPr>
      <t>材料成本</t>
    </r>
  </si>
  <si>
    <r>
      <rPr>
        <sz val="12"/>
        <rFont val="宋体"/>
        <family val="0"/>
      </rPr>
      <t>外包矿务工程费</t>
    </r>
  </si>
  <si>
    <r>
      <rPr>
        <sz val="12"/>
        <rFont val="宋体"/>
        <family val="0"/>
      </rPr>
      <t>其他成本</t>
    </r>
  </si>
  <si>
    <r>
      <rPr>
        <b/>
        <sz val="12"/>
        <rFont val="宋体"/>
        <family val="0"/>
      </rPr>
      <t>自产商品煤单位销售成本</t>
    </r>
  </si>
  <si>
    <r>
      <rPr>
        <b/>
        <sz val="20"/>
        <rFont val="宋体"/>
        <family val="0"/>
      </rPr>
      <t>资产、负债情况分析表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</si>
  <si>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</si>
  <si>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本期期末数</t>
    </r>
  </si>
  <si>
    <r>
      <rPr>
        <b/>
        <sz val="12"/>
        <rFont val="宋体"/>
        <family val="0"/>
      </rPr>
      <t>本期期末数占总资产的比例（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</si>
  <si>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上期期末数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（经重述）</t>
    </r>
  </si>
  <si>
    <r>
      <rPr>
        <b/>
        <sz val="12"/>
        <rFont val="宋体"/>
        <family val="0"/>
      </rPr>
      <t>上期期末数占总资产的比例（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</si>
  <si>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本期期末金额较上期期末变动比例（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</si>
  <si>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情况说明</t>
    </r>
  </si>
  <si>
    <r>
      <rPr>
        <b/>
        <sz val="12"/>
        <rFont val="宋体"/>
        <family val="0"/>
      </rPr>
      <t>流动资产合计</t>
    </r>
  </si>
  <si>
    <r>
      <rPr>
        <sz val="12"/>
        <rFont val="宋体"/>
        <family val="0"/>
      </rPr>
      <t>其中：货币资金</t>
    </r>
  </si>
  <si>
    <t xml:space="preserve">      应收账款</t>
  </si>
  <si>
    <t xml:space="preserve">      应收款项融资</t>
  </si>
  <si>
    <t xml:space="preserve">      存货</t>
  </si>
  <si>
    <t xml:space="preserve">      合同资产</t>
  </si>
  <si>
    <t xml:space="preserve">      其他流动资产</t>
  </si>
  <si>
    <r>
      <rPr>
        <b/>
        <sz val="12"/>
        <rFont val="宋体"/>
        <family val="0"/>
      </rPr>
      <t>非流动资产合计</t>
    </r>
  </si>
  <si>
    <t xml:space="preserve">      其他权益工具投资</t>
  </si>
  <si>
    <t xml:space="preserve">      长期股权投资</t>
  </si>
  <si>
    <t xml:space="preserve">      固定资产</t>
  </si>
  <si>
    <t xml:space="preserve">      在建工程</t>
  </si>
  <si>
    <t xml:space="preserve">      无形资产</t>
  </si>
  <si>
    <t xml:space="preserve">      使用权资产</t>
  </si>
  <si>
    <r>
      <rPr>
        <b/>
        <sz val="12"/>
        <rFont val="宋体"/>
        <family val="0"/>
      </rPr>
      <t>资产总计</t>
    </r>
  </si>
  <si>
    <r>
      <rPr>
        <b/>
        <sz val="12"/>
        <rFont val="宋体"/>
        <family val="0"/>
      </rPr>
      <t>流动负债合计</t>
    </r>
  </si>
  <si>
    <t>其中：短期借款</t>
  </si>
  <si>
    <t xml:space="preserve">      应付票据</t>
  </si>
  <si>
    <t xml:space="preserve">      应付账款</t>
  </si>
  <si>
    <t xml:space="preserve">      合同负债</t>
  </si>
  <si>
    <t xml:space="preserve">      一年内到期的非流动负债</t>
  </si>
  <si>
    <r>
      <rPr>
        <b/>
        <sz val="12"/>
        <rFont val="宋体"/>
        <family val="0"/>
      </rPr>
      <t>非流动负债合计</t>
    </r>
  </si>
  <si>
    <r>
      <rPr>
        <sz val="12"/>
        <rFont val="宋体"/>
        <family val="0"/>
      </rPr>
      <t>其中：长期借款</t>
    </r>
  </si>
  <si>
    <t xml:space="preserve">      应付债券</t>
  </si>
  <si>
    <t xml:space="preserve">      租赁负债</t>
  </si>
  <si>
    <r>
      <rPr>
        <b/>
        <sz val="12"/>
        <rFont val="宋体"/>
        <family val="0"/>
      </rPr>
      <t>负债总计</t>
    </r>
  </si>
  <si>
    <r>
      <rPr>
        <u val="single"/>
        <sz val="12"/>
        <color indexed="12"/>
        <rFont val="宋体"/>
        <family val="0"/>
      </rPr>
      <t>返回目录</t>
    </r>
  </si>
  <si>
    <r>
      <t>注：此表仅为方便投资者下载使用，如与公司已披露的</t>
    </r>
    <r>
      <rPr>
        <b/>
        <sz val="10.5"/>
        <color indexed="10"/>
        <rFont val="宋体"/>
        <family val="0"/>
      </rPr>
      <t>中期报告</t>
    </r>
    <r>
      <rPr>
        <b/>
        <sz val="10.5"/>
        <rFont val="宋体"/>
        <family val="0"/>
      </rPr>
      <t>有差异，均以</t>
    </r>
    <r>
      <rPr>
        <b/>
        <sz val="10.5"/>
        <color indexed="10"/>
        <rFont val="宋体"/>
        <family val="0"/>
      </rPr>
      <t>中期报告</t>
    </r>
    <r>
      <rPr>
        <b/>
        <sz val="10.5"/>
        <rFont val="宋体"/>
        <family val="0"/>
      </rPr>
      <t>为准。请投资者谨慎使用，应注意不恰当使用可能造成的投资风险。</t>
    </r>
  </si>
  <si>
    <r>
      <rPr>
        <b/>
        <sz val="12"/>
        <rFont val="宋体"/>
        <family val="0"/>
      </rPr>
      <t>上年同期</t>
    </r>
    <r>
      <rPr>
        <b/>
        <sz val="12"/>
        <rFont val="Times New Roman"/>
        <family val="1"/>
      </rPr>
      <t xml:space="preserve">
(</t>
    </r>
    <r>
      <rPr>
        <b/>
        <sz val="12"/>
        <rFont val="宋体"/>
        <family val="0"/>
      </rPr>
      <t>经重述</t>
    </r>
    <r>
      <rPr>
        <b/>
        <sz val="12"/>
        <rFont val="Times New Roman"/>
        <family val="1"/>
      </rPr>
      <t>)</t>
    </r>
  </si>
  <si>
    <t>本报告期末</t>
  </si>
  <si>
    <r>
      <rPr>
        <b/>
        <sz val="12"/>
        <rFont val="宋体"/>
        <family val="0"/>
      </rPr>
      <t>上年度末</t>
    </r>
    <r>
      <rPr>
        <b/>
        <sz val="12"/>
        <rFont val="Times New Roman"/>
        <family val="1"/>
      </rPr>
      <t xml:space="preserve">
(</t>
    </r>
    <r>
      <rPr>
        <b/>
        <sz val="12"/>
        <rFont val="宋体"/>
        <family val="0"/>
      </rPr>
      <t>经重述</t>
    </r>
    <r>
      <rPr>
        <b/>
        <sz val="12"/>
        <rFont val="Times New Roman"/>
        <family val="1"/>
      </rPr>
      <t>)</t>
    </r>
  </si>
  <si>
    <r>
      <rPr>
        <b/>
        <sz val="12"/>
        <rFont val="宋体"/>
        <family val="0"/>
      </rPr>
      <t>本报告期比上年同期增减</t>
    </r>
    <r>
      <rPr>
        <b/>
        <sz val="12"/>
        <rFont val="Times New Roman"/>
        <family val="1"/>
      </rPr>
      <t>%</t>
    </r>
  </si>
  <si>
    <r>
      <rPr>
        <b/>
        <sz val="12"/>
        <rFont val="宋体"/>
        <family val="0"/>
      </rPr>
      <t>本报告期
（</t>
    </r>
    <r>
      <rPr>
        <b/>
        <sz val="12"/>
        <rFont val="Times New Roman"/>
        <family val="1"/>
      </rPr>
      <t>1-6</t>
    </r>
    <r>
      <rPr>
        <b/>
        <sz val="12"/>
        <rFont val="宋体"/>
        <family val="0"/>
      </rPr>
      <t>月）</t>
    </r>
  </si>
  <si>
    <r>
      <rPr>
        <b/>
        <sz val="12"/>
        <rFont val="宋体"/>
        <family val="0"/>
      </rPr>
      <t>上年同期数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（经重述）</t>
    </r>
  </si>
  <si>
    <t>本报告期
（1-6月）</t>
  </si>
  <si>
    <t>上年同期
(经重述)</t>
  </si>
  <si>
    <t>本报告期比上年同期增减%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</si>
</sst>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#,##0.0"/>
    <numFmt numFmtId="179" formatCode="0.00_);[Red]\(0.00\)"/>
    <numFmt numFmtId="180" formatCode="_ * #,##0_ ;_ * \-#,##0_ ;_ * &quot;-&quot;??_ ;_ @_ "/>
    <numFmt numFmtId="181" formatCode="0_ "/>
    <numFmt numFmtId="182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10"/>
      <name val="宋体"/>
      <family val="0"/>
    </font>
    <font>
      <sz val="9"/>
      <name val="宋体"/>
      <family val="0"/>
    </font>
    <font>
      <u val="single"/>
      <sz val="12"/>
      <color rgb="FF800080"/>
      <name val="Times New Roman"/>
      <family val="1"/>
    </font>
    <font>
      <u val="single"/>
      <sz val="12"/>
      <color rgb="FF800080"/>
      <name val="宋体"/>
      <family val="0"/>
    </font>
    <font>
      <sz val="10.5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22" borderId="0" applyNumberFormat="0" applyBorder="0" applyAlignment="0" applyProtection="0"/>
    <xf numFmtId="0" fontId="22" fillId="16" borderId="8" applyNumberFormat="0" applyAlignment="0" applyProtection="0"/>
    <xf numFmtId="0" fontId="2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43" fontId="2" fillId="0" borderId="10" xfId="50" applyFont="1" applyBorder="1" applyAlignment="1">
      <alignment horizontal="right" vertical="top" wrapText="1"/>
    </xf>
    <xf numFmtId="176" fontId="2" fillId="0" borderId="10" xfId="5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3" fontId="3" fillId="0" borderId="10" xfId="50" applyFont="1" applyBorder="1" applyAlignment="1">
      <alignment horizontal="right" vertical="top" wrapText="1"/>
    </xf>
    <xf numFmtId="176" fontId="3" fillId="0" borderId="10" xfId="5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43" fontId="2" fillId="0" borderId="0" xfId="50" applyFont="1" applyBorder="1" applyAlignment="1">
      <alignment horizontal="right" vertical="center"/>
    </xf>
    <xf numFmtId="176" fontId="2" fillId="0" borderId="0" xfId="50" applyNumberFormat="1" applyFont="1" applyBorder="1" applyAlignment="1">
      <alignment vertical="center"/>
    </xf>
    <xf numFmtId="43" fontId="2" fillId="0" borderId="0" xfId="5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5" fillId="0" borderId="0" xfId="4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40" fillId="0" borderId="0" xfId="40" applyFont="1" applyAlignment="1">
      <alignment horizontal="center" vertical="center"/>
    </xf>
    <xf numFmtId="179" fontId="3" fillId="0" borderId="0" xfId="5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3" fillId="0" borderId="10" xfId="50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3" fontId="2" fillId="0" borderId="10" xfId="5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80" fontId="2" fillId="0" borderId="10" xfId="5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180" fontId="3" fillId="0" borderId="10" xfId="5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182" fontId="2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3" fillId="0" borderId="10" xfId="50" applyFont="1" applyBorder="1" applyAlignment="1">
      <alignment horizontal="right" vertical="center"/>
    </xf>
    <xf numFmtId="176" fontId="3" fillId="0" borderId="10" xfId="5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1" fillId="0" borderId="0" xfId="4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3" fontId="3" fillId="0" borderId="0" xfId="5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41" fillId="0" borderId="0" xfId="4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80" fontId="3" fillId="0" borderId="10" xfId="50" applyNumberFormat="1" applyFont="1" applyBorder="1" applyAlignment="1">
      <alignment vertical="center"/>
    </xf>
    <xf numFmtId="176" fontId="3" fillId="0" borderId="10" xfId="50" applyNumberFormat="1" applyFont="1" applyBorder="1" applyAlignment="1">
      <alignment horizontal="center" vertical="center"/>
    </xf>
    <xf numFmtId="0" fontId="40" fillId="0" borderId="0" xfId="40" applyFont="1" applyAlignment="1">
      <alignment vertical="center"/>
    </xf>
    <xf numFmtId="0" fontId="5" fillId="0" borderId="0" xfId="4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/>
    </xf>
    <xf numFmtId="31" fontId="2" fillId="0" borderId="14" xfId="0" applyNumberFormat="1" applyFont="1" applyBorder="1" applyAlignment="1">
      <alignment horizontal="center" vertical="center"/>
    </xf>
    <xf numFmtId="31" fontId="2" fillId="0" borderId="11" xfId="0" applyNumberFormat="1" applyFont="1" applyBorder="1" applyAlignment="1">
      <alignment horizontal="center" vertical="center" wrapText="1"/>
    </xf>
    <xf numFmtId="31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1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zoomScalePageLayoutView="0" workbookViewId="0" topLeftCell="A1">
      <selection activeCell="B22" sqref="B22"/>
    </sheetView>
  </sheetViews>
  <sheetFormatPr defaultColWidth="9.00390625" defaultRowHeight="14.25"/>
  <cols>
    <col min="1" max="1" width="9.00390625" style="2" customWidth="1"/>
    <col min="2" max="2" width="64.75390625" style="2" customWidth="1"/>
    <col min="3" max="16384" width="9.00390625" style="2" customWidth="1"/>
  </cols>
  <sheetData>
    <row r="1" ht="33" customHeight="1">
      <c r="B1" s="3" t="s">
        <v>0</v>
      </c>
    </row>
    <row r="2" ht="19.5" customHeight="1"/>
    <row r="3" ht="19.5" customHeight="1">
      <c r="B3" s="79" t="s">
        <v>1</v>
      </c>
    </row>
    <row r="4" ht="19.5" customHeight="1">
      <c r="B4" s="79" t="s">
        <v>2</v>
      </c>
    </row>
    <row r="5" ht="19.5" customHeight="1">
      <c r="B5" s="79" t="s">
        <v>3</v>
      </c>
    </row>
    <row r="6" ht="19.5" customHeight="1">
      <c r="B6" s="79" t="s">
        <v>4</v>
      </c>
    </row>
    <row r="7" ht="19.5" customHeight="1">
      <c r="B7" s="79" t="s">
        <v>5</v>
      </c>
    </row>
    <row r="8" ht="19.5" customHeight="1">
      <c r="B8" s="79" t="s">
        <v>6</v>
      </c>
    </row>
    <row r="9" ht="19.5" customHeight="1">
      <c r="B9" s="79" t="s">
        <v>7</v>
      </c>
    </row>
    <row r="10" ht="19.5" customHeight="1">
      <c r="B10" s="79" t="s">
        <v>8</v>
      </c>
    </row>
    <row r="11" ht="19.5" customHeight="1">
      <c r="B11" s="79" t="s">
        <v>9</v>
      </c>
    </row>
    <row r="12" ht="19.5" customHeight="1">
      <c r="B12" s="79" t="s">
        <v>10</v>
      </c>
    </row>
    <row r="13" ht="19.5" customHeight="1">
      <c r="B13" s="79" t="s">
        <v>11</v>
      </c>
    </row>
    <row r="14" ht="19.5" customHeight="1">
      <c r="B14" s="79" t="s">
        <v>12</v>
      </c>
    </row>
    <row r="15" ht="19.5" customHeight="1">
      <c r="B15" s="79" t="s">
        <v>13</v>
      </c>
    </row>
    <row r="16" ht="19.5" customHeight="1">
      <c r="B16" s="80"/>
    </row>
    <row r="17" ht="25.5">
      <c r="B17" s="118" t="s">
        <v>192</v>
      </c>
    </row>
    <row r="18" ht="15.75">
      <c r="B18" s="57"/>
    </row>
  </sheetData>
  <sheetProtection/>
  <hyperlinks>
    <hyperlink ref="B3" location="'1主要会计数据'!A1" display="数据表1：主要会计数据"/>
    <hyperlink ref="B4" location="'2主要财务指标'!A1" display="数据表2：主要财务指标"/>
    <hyperlink ref="B5" location="'3境内外会计准则下会计数据差异'!A1" display="数据表3：境内外会计准则下会计数据差异"/>
    <hyperlink ref="B6" location="'4非经常性损益项目和金额'!A1" display="数据表4：非经常性损益项目和金额"/>
    <hyperlink ref="B7" location="'5利润表及现金流量表相关科目变动分析表'!A1" display="数据表5：利润表及现金流量表相关科目变动分析表"/>
    <hyperlink ref="B8" location="'6资产负债表相关科目变动分析表'!A1" display="数据表6：资产负债表相关科目变动分析表"/>
    <hyperlink ref="B9" location="'7各经营分部扣除分部间交易后的营业收入及同比变动情况表'!A1" display="数据表7：各经营分部扣除分部间交易后的营业收入及同比变动情况表"/>
    <hyperlink ref="B10" location="'8各经营分部营业成本及同比变动情况表'!A1" display="数据表8：各经营分部营业成本及同比变动情况表"/>
    <hyperlink ref="B12" location="'10煤炭销售数量、价格及同比变动情况表（扣除分部间交易前）'!A1" display="数据表10：煤炭销售数量、价格及同比变动情况表（扣除分部间交易前）"/>
    <hyperlink ref="B13" location="'11煤炭业务营业成本构成及同比变动表'!A1" display="数据表11：煤炭业务营业成本构成及同比变动表"/>
    <hyperlink ref="B14" location="'12自产商品煤单位销售成本构成及同比变动情况表'!A1" display="数据表12：自产商品煤单位销售成本构成及同比变动情况"/>
    <hyperlink ref="B15" location="'13资产、负债情况分析表'!A1" display="数据表13：资产、负债情况分析表"/>
    <hyperlink ref="B11" location="'9各经营分部毛利、毛利率及同比变动情况表'!A1" display="数据表9：各经营分部毛利、毛利率及同比变动情况表"/>
  </hyperlinks>
  <printOptions horizontalCentered="1"/>
  <pageMargins left="0.7479166666666667" right="0.7479166666666667" top="0.9694444444444444" bottom="0.5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A15" sqref="A15"/>
    </sheetView>
  </sheetViews>
  <sheetFormatPr defaultColWidth="9.00390625" defaultRowHeight="16.5" customHeight="1"/>
  <cols>
    <col min="1" max="1" width="16.375" style="2" customWidth="1"/>
    <col min="2" max="7" width="14.25390625" style="2" customWidth="1"/>
    <col min="8" max="16384" width="9.00390625" style="2" customWidth="1"/>
  </cols>
  <sheetData>
    <row r="1" spans="1:7" ht="33" customHeight="1">
      <c r="A1" s="98" t="s">
        <v>104</v>
      </c>
      <c r="B1" s="81"/>
      <c r="C1" s="81"/>
      <c r="D1" s="81"/>
      <c r="E1" s="81"/>
      <c r="F1" s="81"/>
      <c r="G1" s="81"/>
    </row>
    <row r="2" spans="1:7" ht="18" customHeight="1">
      <c r="A2" s="53"/>
      <c r="B2" s="3"/>
      <c r="C2" s="3"/>
      <c r="D2" s="3"/>
      <c r="E2" s="3"/>
      <c r="F2" s="3"/>
      <c r="G2" s="3"/>
    </row>
    <row r="3" s="33" customFormat="1" ht="19.5" customHeight="1">
      <c r="G3" s="33" t="s">
        <v>62</v>
      </c>
    </row>
    <row r="4" spans="1:7" ht="16.5" customHeight="1">
      <c r="A4" s="26"/>
      <c r="B4" s="82" t="s">
        <v>105</v>
      </c>
      <c r="C4" s="82"/>
      <c r="D4" s="82"/>
      <c r="E4" s="82" t="s">
        <v>106</v>
      </c>
      <c r="F4" s="82"/>
      <c r="G4" s="82"/>
    </row>
    <row r="5" spans="1:7" ht="16.5" customHeight="1">
      <c r="A5" s="82"/>
      <c r="B5" s="88" t="s">
        <v>92</v>
      </c>
      <c r="C5" s="83" t="s">
        <v>107</v>
      </c>
      <c r="D5" s="88" t="s">
        <v>81</v>
      </c>
      <c r="E5" s="88" t="s">
        <v>92</v>
      </c>
      <c r="F5" s="83" t="s">
        <v>107</v>
      </c>
      <c r="G5" s="87" t="s">
        <v>108</v>
      </c>
    </row>
    <row r="6" spans="1:7" ht="16.5" customHeight="1">
      <c r="A6" s="82"/>
      <c r="B6" s="93"/>
      <c r="C6" s="92"/>
      <c r="D6" s="93"/>
      <c r="E6" s="93"/>
      <c r="F6" s="92"/>
      <c r="G6" s="82"/>
    </row>
    <row r="7" spans="1:7" ht="16.5" customHeight="1">
      <c r="A7" s="26" t="s">
        <v>96</v>
      </c>
      <c r="B7" s="55">
        <v>162.54</v>
      </c>
      <c r="C7" s="55">
        <v>126.62</v>
      </c>
      <c r="D7" s="56">
        <v>28.4</v>
      </c>
      <c r="E7" s="56">
        <v>33.5</v>
      </c>
      <c r="F7" s="56">
        <v>32.5</v>
      </c>
      <c r="G7" s="56">
        <v>1</v>
      </c>
    </row>
    <row r="8" spans="1:7" ht="16.5" customHeight="1">
      <c r="A8" s="26" t="s">
        <v>109</v>
      </c>
      <c r="B8" s="55">
        <v>147.02</v>
      </c>
      <c r="C8" s="55">
        <v>113.3</v>
      </c>
      <c r="D8" s="56">
        <v>29.8</v>
      </c>
      <c r="E8" s="56">
        <v>57.6</v>
      </c>
      <c r="F8" s="56">
        <v>60.1</v>
      </c>
      <c r="G8" s="56">
        <v>-2.5</v>
      </c>
    </row>
    <row r="9" spans="1:7" ht="16.5" customHeight="1">
      <c r="A9" s="26" t="s">
        <v>110</v>
      </c>
      <c r="B9" s="55">
        <v>15.02</v>
      </c>
      <c r="C9" s="55">
        <v>12.79</v>
      </c>
      <c r="D9" s="56">
        <v>17.4</v>
      </c>
      <c r="E9" s="56">
        <v>6.6</v>
      </c>
      <c r="F9" s="56">
        <v>6.4</v>
      </c>
      <c r="G9" s="56">
        <v>0.2</v>
      </c>
    </row>
    <row r="10" spans="1:7" ht="16.5" customHeight="1">
      <c r="A10" s="26" t="s">
        <v>97</v>
      </c>
      <c r="B10" s="55">
        <v>22.61</v>
      </c>
      <c r="C10" s="55">
        <v>22.31</v>
      </c>
      <c r="D10" s="56">
        <v>1.3</v>
      </c>
      <c r="E10" s="56">
        <v>24</v>
      </c>
      <c r="F10" s="56">
        <v>25.9</v>
      </c>
      <c r="G10" s="56">
        <v>-1.9</v>
      </c>
    </row>
    <row r="11" spans="1:7" ht="16.5" customHeight="1">
      <c r="A11" s="26" t="s">
        <v>98</v>
      </c>
      <c r="B11" s="55">
        <v>6.04</v>
      </c>
      <c r="C11" s="55">
        <v>4.7</v>
      </c>
      <c r="D11" s="56">
        <v>28.5</v>
      </c>
      <c r="E11" s="56">
        <v>14.7</v>
      </c>
      <c r="F11" s="56">
        <v>14.2</v>
      </c>
      <c r="G11" s="56">
        <v>0.5</v>
      </c>
    </row>
    <row r="12" spans="1:7" ht="16.5" customHeight="1">
      <c r="A12" s="26" t="s">
        <v>99</v>
      </c>
      <c r="B12" s="55">
        <v>3.78</v>
      </c>
      <c r="C12" s="55" t="s">
        <v>46</v>
      </c>
      <c r="D12" s="56" t="s">
        <v>46</v>
      </c>
      <c r="E12" s="56">
        <v>69.6</v>
      </c>
      <c r="F12" s="56" t="s">
        <v>46</v>
      </c>
      <c r="G12" s="56" t="s">
        <v>46</v>
      </c>
    </row>
    <row r="13" spans="1:7" ht="16.5" customHeight="1">
      <c r="A13" s="26" t="s">
        <v>100</v>
      </c>
      <c r="B13" s="55">
        <v>0.42</v>
      </c>
      <c r="C13" s="55">
        <v>-0.72</v>
      </c>
      <c r="D13" s="56">
        <v>-158.3</v>
      </c>
      <c r="E13" s="56">
        <v>1.8</v>
      </c>
      <c r="F13" s="56">
        <v>-4.3</v>
      </c>
      <c r="G13" s="56">
        <v>6.1</v>
      </c>
    </row>
    <row r="14" spans="1:7" ht="16.5" customHeight="1">
      <c r="A14" s="26" t="s">
        <v>101</v>
      </c>
      <c r="B14" s="55">
        <v>193.42</v>
      </c>
      <c r="C14" s="55">
        <v>152.81</v>
      </c>
      <c r="D14" s="56">
        <v>26.6</v>
      </c>
      <c r="E14" s="56">
        <v>31.7</v>
      </c>
      <c r="F14" s="56">
        <v>30.4</v>
      </c>
      <c r="G14" s="56">
        <v>1.3</v>
      </c>
    </row>
    <row r="15" ht="16.5" customHeight="1">
      <c r="A15" s="57" t="s">
        <v>111</v>
      </c>
    </row>
    <row r="16" spans="1:7" ht="16.5" customHeight="1">
      <c r="A16" s="57"/>
      <c r="G16" s="58" t="s">
        <v>24</v>
      </c>
    </row>
  </sheetData>
  <sheetProtection/>
  <mergeCells count="10">
    <mergeCell ref="A1:G1"/>
    <mergeCell ref="B4:D4"/>
    <mergeCell ref="E4:G4"/>
    <mergeCell ref="A5:A6"/>
    <mergeCell ref="B5:B6"/>
    <mergeCell ref="C5:C6"/>
    <mergeCell ref="D5:D6"/>
    <mergeCell ref="E5:E6"/>
    <mergeCell ref="F5:F6"/>
    <mergeCell ref="G5:G6"/>
  </mergeCells>
  <hyperlinks>
    <hyperlink ref="G16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zoomScalePageLayoutView="0" workbookViewId="0" topLeftCell="A1">
      <selection activeCell="D10" sqref="D10"/>
    </sheetView>
  </sheetViews>
  <sheetFormatPr defaultColWidth="9.00390625" defaultRowHeight="16.5" customHeight="1"/>
  <cols>
    <col min="1" max="1" width="19.00390625" style="2" customWidth="1"/>
    <col min="2" max="2" width="17.625" style="2" customWidth="1"/>
    <col min="3" max="4" width="10.625" style="2" customWidth="1"/>
    <col min="5" max="5" width="11.25390625" style="2" customWidth="1"/>
    <col min="6" max="6" width="12.00390625" style="2" customWidth="1"/>
    <col min="7" max="10" width="10.625" style="2" customWidth="1"/>
    <col min="11" max="16384" width="9.00390625" style="2" customWidth="1"/>
  </cols>
  <sheetData>
    <row r="1" spans="1:10" ht="33" customHeight="1">
      <c r="A1" s="81" t="s">
        <v>112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32" customFormat="1" ht="16.5" customHeight="1">
      <c r="A3" s="107"/>
      <c r="B3" s="107"/>
      <c r="C3" s="107" t="s">
        <v>92</v>
      </c>
      <c r="D3" s="107"/>
      <c r="E3" s="107" t="s">
        <v>113</v>
      </c>
      <c r="F3" s="107"/>
      <c r="G3" s="107" t="s">
        <v>80</v>
      </c>
      <c r="H3" s="107"/>
      <c r="I3" s="107" t="s">
        <v>114</v>
      </c>
      <c r="J3" s="107"/>
    </row>
    <row r="4" spans="1:10" s="32" customFormat="1" ht="16.5" customHeight="1">
      <c r="A4" s="107"/>
      <c r="B4" s="107"/>
      <c r="C4" s="40" t="s">
        <v>115</v>
      </c>
      <c r="D4" s="40" t="s">
        <v>116</v>
      </c>
      <c r="E4" s="40" t="s">
        <v>115</v>
      </c>
      <c r="F4" s="40" t="s">
        <v>116</v>
      </c>
      <c r="G4" s="40" t="s">
        <v>115</v>
      </c>
      <c r="H4" s="40" t="s">
        <v>116</v>
      </c>
      <c r="I4" s="40" t="s">
        <v>115</v>
      </c>
      <c r="J4" s="40" t="s">
        <v>116</v>
      </c>
    </row>
    <row r="5" spans="1:10" s="32" customFormat="1" ht="16.5" customHeight="1">
      <c r="A5" s="107"/>
      <c r="B5" s="107"/>
      <c r="C5" s="40" t="s">
        <v>117</v>
      </c>
      <c r="D5" s="40" t="s">
        <v>118</v>
      </c>
      <c r="E5" s="40" t="s">
        <v>117</v>
      </c>
      <c r="F5" s="40" t="s">
        <v>118</v>
      </c>
      <c r="G5" s="40" t="s">
        <v>117</v>
      </c>
      <c r="H5" s="40" t="s">
        <v>118</v>
      </c>
      <c r="I5" s="40" t="s">
        <v>119</v>
      </c>
      <c r="J5" s="40" t="s">
        <v>119</v>
      </c>
    </row>
    <row r="6" spans="1:10" ht="16.5" customHeight="1">
      <c r="A6" s="109" t="s">
        <v>120</v>
      </c>
      <c r="B6" s="41" t="s">
        <v>121</v>
      </c>
      <c r="C6" s="42">
        <v>5059</v>
      </c>
      <c r="D6" s="42">
        <v>504</v>
      </c>
      <c r="E6" s="42">
        <v>3629</v>
      </c>
      <c r="F6" s="42">
        <v>520</v>
      </c>
      <c r="G6" s="43">
        <f>C6-E6</f>
        <v>1430</v>
      </c>
      <c r="H6" s="43">
        <f>D6-F6</f>
        <v>-16</v>
      </c>
      <c r="I6" s="52">
        <f>G6/E6*100</f>
        <v>39.40479470928631</v>
      </c>
      <c r="J6" s="52">
        <f>H6/F6*100</f>
        <v>-3.076923076923077</v>
      </c>
    </row>
    <row r="7" spans="1:10" ht="16.5" customHeight="1">
      <c r="A7" s="109"/>
      <c r="B7" s="44" t="s">
        <v>122</v>
      </c>
      <c r="C7" s="45">
        <v>4477</v>
      </c>
      <c r="D7" s="45">
        <v>438</v>
      </c>
      <c r="E7" s="45">
        <v>3175</v>
      </c>
      <c r="F7" s="45">
        <v>451</v>
      </c>
      <c r="G7" s="46">
        <f>C7-E7</f>
        <v>1302</v>
      </c>
      <c r="H7" s="46">
        <f>D7-F7</f>
        <v>-13</v>
      </c>
      <c r="I7" s="49">
        <f>G7/E7*100</f>
        <v>41.00787401574803</v>
      </c>
      <c r="J7" s="49">
        <f>H7/F7*100</f>
        <v>-2.882483370288248</v>
      </c>
    </row>
    <row r="8" spans="1:10" ht="16.5" customHeight="1">
      <c r="A8" s="109"/>
      <c r="B8" s="44" t="s">
        <v>123</v>
      </c>
      <c r="C8" s="45">
        <v>4469</v>
      </c>
      <c r="D8" s="45">
        <v>438</v>
      </c>
      <c r="E8" s="45">
        <v>3175</v>
      </c>
      <c r="F8" s="45">
        <v>451</v>
      </c>
      <c r="G8" s="46">
        <f>C8-E8</f>
        <v>1294</v>
      </c>
      <c r="H8" s="46">
        <f>D8-F8</f>
        <v>-13</v>
      </c>
      <c r="I8" s="49">
        <f>G8/E8*100</f>
        <v>40.75590551181102</v>
      </c>
      <c r="J8" s="49">
        <f>H8/F8*100</f>
        <v>-2.882483370288248</v>
      </c>
    </row>
    <row r="9" spans="1:10" ht="16.5" customHeight="1">
      <c r="A9" s="109"/>
      <c r="B9" s="44" t="s">
        <v>124</v>
      </c>
      <c r="C9" s="47">
        <v>8</v>
      </c>
      <c r="D9" s="47">
        <v>598</v>
      </c>
      <c r="E9" s="47" t="s">
        <v>125</v>
      </c>
      <c r="F9" s="47" t="s">
        <v>125</v>
      </c>
      <c r="G9" s="48">
        <v>8</v>
      </c>
      <c r="H9" s="49" t="s">
        <v>46</v>
      </c>
      <c r="I9" s="49" t="s">
        <v>46</v>
      </c>
      <c r="J9" s="49" t="s">
        <v>46</v>
      </c>
    </row>
    <row r="10" spans="1:10" ht="16.5" customHeight="1">
      <c r="A10" s="109"/>
      <c r="B10" s="44" t="s">
        <v>126</v>
      </c>
      <c r="C10" s="47">
        <v>582</v>
      </c>
      <c r="D10" s="45">
        <v>1015</v>
      </c>
      <c r="E10" s="45">
        <v>454</v>
      </c>
      <c r="F10" s="47">
        <v>997</v>
      </c>
      <c r="G10" s="46">
        <f aca="true" t="shared" si="0" ref="G10:G19">C10-E10</f>
        <v>128</v>
      </c>
      <c r="H10" s="46">
        <f aca="true" t="shared" si="1" ref="H10:H19">D10-F10</f>
        <v>18</v>
      </c>
      <c r="I10" s="49">
        <f>G10/E10*100</f>
        <v>28.193832599118945</v>
      </c>
      <c r="J10" s="49">
        <f aca="true" t="shared" si="2" ref="J10:J17">H10/F10*100</f>
        <v>1.8054162487462388</v>
      </c>
    </row>
    <row r="11" spans="1:10" ht="16.5" customHeight="1">
      <c r="A11" s="109"/>
      <c r="B11" s="50" t="s">
        <v>127</v>
      </c>
      <c r="C11" s="47">
        <v>582</v>
      </c>
      <c r="D11" s="45">
        <v>1015</v>
      </c>
      <c r="E11" s="45">
        <v>454</v>
      </c>
      <c r="F11" s="47">
        <v>997</v>
      </c>
      <c r="G11" s="46">
        <f t="shared" si="0"/>
        <v>128</v>
      </c>
      <c r="H11" s="46">
        <f t="shared" si="1"/>
        <v>18</v>
      </c>
      <c r="I11" s="49">
        <f>G11/E11*100</f>
        <v>28.193832599118945</v>
      </c>
      <c r="J11" s="49">
        <f t="shared" si="2"/>
        <v>1.8054162487462388</v>
      </c>
    </row>
    <row r="12" spans="1:10" ht="16.5" customHeight="1">
      <c r="A12" s="110" t="s">
        <v>128</v>
      </c>
      <c r="B12" s="41" t="s">
        <v>121</v>
      </c>
      <c r="C12" s="42">
        <v>4927</v>
      </c>
      <c r="D12" s="42">
        <v>462</v>
      </c>
      <c r="E12" s="42">
        <v>3898</v>
      </c>
      <c r="F12" s="42">
        <v>511</v>
      </c>
      <c r="G12" s="43">
        <f t="shared" si="0"/>
        <v>1029</v>
      </c>
      <c r="H12" s="43">
        <f t="shared" si="1"/>
        <v>-49</v>
      </c>
      <c r="I12" s="52">
        <f>G12/E12*100</f>
        <v>26.398152898922522</v>
      </c>
      <c r="J12" s="52">
        <f t="shared" si="2"/>
        <v>-9.58904109589041</v>
      </c>
    </row>
    <row r="13" spans="1:10" ht="16.5" customHeight="1">
      <c r="A13" s="111"/>
      <c r="B13" s="44" t="s">
        <v>129</v>
      </c>
      <c r="C13" s="45">
        <v>4884</v>
      </c>
      <c r="D13" s="45">
        <v>460</v>
      </c>
      <c r="E13" s="45">
        <v>3885</v>
      </c>
      <c r="F13" s="45">
        <v>508</v>
      </c>
      <c r="G13" s="46">
        <f t="shared" si="0"/>
        <v>999</v>
      </c>
      <c r="H13" s="46">
        <f t="shared" si="1"/>
        <v>-48</v>
      </c>
      <c r="I13" s="49">
        <f>G13/E13*100</f>
        <v>25.71428571428571</v>
      </c>
      <c r="J13" s="49">
        <f t="shared" si="2"/>
        <v>-9.448818897637794</v>
      </c>
    </row>
    <row r="14" spans="1:10" ht="16.5" customHeight="1">
      <c r="A14" s="111"/>
      <c r="B14" s="44" t="s">
        <v>130</v>
      </c>
      <c r="C14" s="47">
        <v>14</v>
      </c>
      <c r="D14" s="45">
        <v>1258</v>
      </c>
      <c r="E14" s="45">
        <v>11</v>
      </c>
      <c r="F14" s="45">
        <v>1547</v>
      </c>
      <c r="G14" s="46">
        <f t="shared" si="0"/>
        <v>3</v>
      </c>
      <c r="H14" s="46">
        <f t="shared" si="1"/>
        <v>-289</v>
      </c>
      <c r="I14" s="49">
        <f>G14/E14*100</f>
        <v>27.27272727272727</v>
      </c>
      <c r="J14" s="49">
        <f t="shared" si="2"/>
        <v>-18.681318681318682</v>
      </c>
    </row>
    <row r="15" spans="1:10" ht="16.5" customHeight="1">
      <c r="A15" s="112"/>
      <c r="B15" s="44" t="s">
        <v>131</v>
      </c>
      <c r="C15" s="47">
        <v>29</v>
      </c>
      <c r="D15" s="47">
        <v>417</v>
      </c>
      <c r="E15" s="47">
        <v>2</v>
      </c>
      <c r="F15" s="47">
        <v>656</v>
      </c>
      <c r="G15" s="46">
        <f t="shared" si="0"/>
        <v>27</v>
      </c>
      <c r="H15" s="46">
        <f t="shared" si="1"/>
        <v>-239</v>
      </c>
      <c r="I15" s="49" t="s">
        <v>46</v>
      </c>
      <c r="J15" s="49">
        <f t="shared" si="2"/>
        <v>-36.43292682926829</v>
      </c>
    </row>
    <row r="16" spans="1:10" ht="16.5" customHeight="1">
      <c r="A16" s="113" t="s">
        <v>132</v>
      </c>
      <c r="B16" s="41" t="s">
        <v>121</v>
      </c>
      <c r="C16" s="51">
        <v>329</v>
      </c>
      <c r="D16" s="51">
        <v>4</v>
      </c>
      <c r="E16" s="51">
        <v>398</v>
      </c>
      <c r="F16" s="51">
        <v>6</v>
      </c>
      <c r="G16" s="43">
        <f t="shared" si="0"/>
        <v>-69</v>
      </c>
      <c r="H16" s="43">
        <f t="shared" si="1"/>
        <v>-2</v>
      </c>
      <c r="I16" s="52">
        <f>G16/E16*100</f>
        <v>-17.33668341708543</v>
      </c>
      <c r="J16" s="52">
        <f t="shared" si="2"/>
        <v>-33.33333333333333</v>
      </c>
    </row>
    <row r="17" spans="1:10" ht="16.5" customHeight="1">
      <c r="A17" s="113"/>
      <c r="B17" s="44" t="s">
        <v>133</v>
      </c>
      <c r="C17" s="47">
        <v>45</v>
      </c>
      <c r="D17" s="47">
        <v>4</v>
      </c>
      <c r="E17" s="47">
        <v>19</v>
      </c>
      <c r="F17" s="47">
        <v>5</v>
      </c>
      <c r="G17" s="46">
        <f t="shared" si="0"/>
        <v>26</v>
      </c>
      <c r="H17" s="46">
        <f t="shared" si="1"/>
        <v>-1</v>
      </c>
      <c r="I17" s="49">
        <f>G17/E17*100</f>
        <v>136.8421052631579</v>
      </c>
      <c r="J17" s="49">
        <f t="shared" si="2"/>
        <v>-20</v>
      </c>
    </row>
    <row r="18" spans="1:10" ht="16.5" customHeight="1">
      <c r="A18" s="113"/>
      <c r="B18" s="44" t="s">
        <v>134</v>
      </c>
      <c r="C18" s="47">
        <v>86</v>
      </c>
      <c r="D18" s="47">
        <v>8</v>
      </c>
      <c r="E18" s="47">
        <v>132</v>
      </c>
      <c r="F18" s="47">
        <v>8</v>
      </c>
      <c r="G18" s="46">
        <f t="shared" si="0"/>
        <v>-46</v>
      </c>
      <c r="H18" s="46">
        <f t="shared" si="1"/>
        <v>0</v>
      </c>
      <c r="I18" s="49">
        <f>G18/E18*100</f>
        <v>-34.84848484848485</v>
      </c>
      <c r="J18" s="49" t="s">
        <v>46</v>
      </c>
    </row>
    <row r="19" spans="1:10" ht="16.5" customHeight="1">
      <c r="A19" s="113"/>
      <c r="B19" s="44" t="s">
        <v>135</v>
      </c>
      <c r="C19" s="47">
        <v>198</v>
      </c>
      <c r="D19" s="47">
        <v>3</v>
      </c>
      <c r="E19" s="47">
        <v>247</v>
      </c>
      <c r="F19" s="47">
        <v>5</v>
      </c>
      <c r="G19" s="46">
        <f t="shared" si="0"/>
        <v>-49</v>
      </c>
      <c r="H19" s="46">
        <f t="shared" si="1"/>
        <v>-2</v>
      </c>
      <c r="I19" s="49">
        <f>G19/E19*100</f>
        <v>-19.838056680161944</v>
      </c>
      <c r="J19" s="49">
        <f>H19/F19*100</f>
        <v>-40</v>
      </c>
    </row>
    <row r="20" spans="1:10" ht="16.5" customHeight="1">
      <c r="A20" s="108" t="s">
        <v>136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16.5" customHeight="1">
      <c r="A21" s="108" t="s">
        <v>137</v>
      </c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16.5" customHeight="1">
      <c r="A22" s="108" t="s">
        <v>138</v>
      </c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16.5" customHeight="1">
      <c r="A23" s="108" t="s">
        <v>139</v>
      </c>
      <c r="B23" s="108"/>
      <c r="C23" s="108"/>
      <c r="D23" s="108"/>
      <c r="E23" s="108"/>
      <c r="F23" s="108"/>
      <c r="G23" s="108"/>
      <c r="H23" s="108"/>
      <c r="I23" s="108"/>
      <c r="J23" s="108"/>
    </row>
    <row r="24" ht="16.5" customHeight="1">
      <c r="J24" s="30" t="s">
        <v>76</v>
      </c>
    </row>
  </sheetData>
  <sheetProtection/>
  <mergeCells count="14">
    <mergeCell ref="A21:J21"/>
    <mergeCell ref="A22:J22"/>
    <mergeCell ref="A23:J23"/>
    <mergeCell ref="A3:A5"/>
    <mergeCell ref="A6:A11"/>
    <mergeCell ref="A12:A15"/>
    <mergeCell ref="A16:A19"/>
    <mergeCell ref="B3:B5"/>
    <mergeCell ref="A1:J1"/>
    <mergeCell ref="C3:D3"/>
    <mergeCell ref="E3:F3"/>
    <mergeCell ref="G3:H3"/>
    <mergeCell ref="I3:J3"/>
    <mergeCell ref="A20:J20"/>
  </mergeCells>
  <hyperlinks>
    <hyperlink ref="J24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B18" sqref="B18"/>
    </sheetView>
  </sheetViews>
  <sheetFormatPr defaultColWidth="9.00390625" defaultRowHeight="16.5" customHeight="1"/>
  <cols>
    <col min="1" max="1" width="30.50390625" style="2" customWidth="1"/>
    <col min="2" max="3" width="12.75390625" style="2" customWidth="1"/>
    <col min="4" max="4" width="13.75390625" style="2" customWidth="1"/>
    <col min="5" max="7" width="12.75390625" style="2" customWidth="1"/>
    <col min="8" max="16384" width="9.00390625" style="2" customWidth="1"/>
  </cols>
  <sheetData>
    <row r="1" spans="1:7" ht="33" customHeight="1">
      <c r="A1" s="81" t="s">
        <v>140</v>
      </c>
      <c r="B1" s="81"/>
      <c r="C1" s="81"/>
      <c r="D1" s="81"/>
      <c r="E1" s="81"/>
      <c r="F1" s="81"/>
      <c r="G1" s="81"/>
    </row>
    <row r="2" spans="1:7" ht="18" customHeight="1">
      <c r="A2" s="3"/>
      <c r="B2" s="3"/>
      <c r="C2" s="3"/>
      <c r="D2" s="3"/>
      <c r="E2" s="3"/>
      <c r="F2" s="3"/>
      <c r="G2" s="3"/>
    </row>
    <row r="3" ht="16.5" customHeight="1">
      <c r="G3" s="2" t="s">
        <v>62</v>
      </c>
    </row>
    <row r="4" spans="1:7" s="32" customFormat="1" ht="15.75">
      <c r="A4" s="21" t="s">
        <v>141</v>
      </c>
      <c r="B4" s="21" t="s">
        <v>92</v>
      </c>
      <c r="C4" s="21" t="s">
        <v>93</v>
      </c>
      <c r="D4" s="4" t="s">
        <v>113</v>
      </c>
      <c r="E4" s="21" t="s">
        <v>93</v>
      </c>
      <c r="F4" s="21" t="s">
        <v>80</v>
      </c>
      <c r="G4" s="21" t="s">
        <v>81</v>
      </c>
    </row>
    <row r="5" spans="1:7" ht="16.5" customHeight="1">
      <c r="A5" s="22" t="s">
        <v>142</v>
      </c>
      <c r="B5" s="34">
        <v>31.44</v>
      </c>
      <c r="C5" s="35">
        <f>ROUND(B5/$B$12,3)*100</f>
        <v>9.8</v>
      </c>
      <c r="D5" s="34">
        <v>17.08</v>
      </c>
      <c r="E5" s="35">
        <f>ROUND(D5/$D$12,3)*100</f>
        <v>6.5</v>
      </c>
      <c r="F5" s="34">
        <f>B5-D5</f>
        <v>14.360000000000003</v>
      </c>
      <c r="G5" s="36">
        <f>F5/D5*100</f>
        <v>84.07494145199065</v>
      </c>
    </row>
    <row r="6" spans="1:7" ht="16.5" customHeight="1">
      <c r="A6" s="22" t="s">
        <v>143</v>
      </c>
      <c r="B6" s="34">
        <v>212.38</v>
      </c>
      <c r="C6" s="35">
        <f aca="true" t="shared" si="0" ref="C6:C12">ROUND(B6/$B$12,3)*100</f>
        <v>65.9</v>
      </c>
      <c r="D6" s="34">
        <v>186.35</v>
      </c>
      <c r="E6" s="35">
        <f aca="true" t="shared" si="1" ref="E6:E12">ROUND(D6/$D$12,3)*100</f>
        <v>70.7</v>
      </c>
      <c r="F6" s="34">
        <f aca="true" t="shared" si="2" ref="F6:F12">B6-D6</f>
        <v>26.03</v>
      </c>
      <c r="G6" s="36">
        <f aca="true" t="shared" si="3" ref="G6:G12">F6/D6*100</f>
        <v>13.968339146766837</v>
      </c>
    </row>
    <row r="7" spans="1:7" ht="16.5" customHeight="1">
      <c r="A7" s="22" t="s">
        <v>144</v>
      </c>
      <c r="B7" s="34">
        <v>15.17</v>
      </c>
      <c r="C7" s="35">
        <f t="shared" si="0"/>
        <v>4.7</v>
      </c>
      <c r="D7" s="34">
        <v>12.78</v>
      </c>
      <c r="E7" s="35">
        <f t="shared" si="1"/>
        <v>4.9</v>
      </c>
      <c r="F7" s="34">
        <f t="shared" si="2"/>
        <v>2.3900000000000006</v>
      </c>
      <c r="G7" s="36">
        <f t="shared" si="3"/>
        <v>18.70109546165885</v>
      </c>
    </row>
    <row r="8" spans="1:7" ht="16.5" customHeight="1">
      <c r="A8" s="22" t="s">
        <v>145</v>
      </c>
      <c r="B8" s="34">
        <v>26.71</v>
      </c>
      <c r="C8" s="35">
        <f t="shared" si="0"/>
        <v>8.3</v>
      </c>
      <c r="D8" s="34">
        <v>16.74</v>
      </c>
      <c r="E8" s="35">
        <f t="shared" si="1"/>
        <v>6.4</v>
      </c>
      <c r="F8" s="34">
        <f t="shared" si="2"/>
        <v>9.970000000000002</v>
      </c>
      <c r="G8" s="36">
        <f t="shared" si="3"/>
        <v>59.557945041816026</v>
      </c>
    </row>
    <row r="9" spans="1:7" ht="16.5" customHeight="1">
      <c r="A9" s="22" t="s">
        <v>146</v>
      </c>
      <c r="B9" s="34">
        <v>4.1</v>
      </c>
      <c r="C9" s="35">
        <f t="shared" si="0"/>
        <v>1.3</v>
      </c>
      <c r="D9" s="34">
        <v>4.06</v>
      </c>
      <c r="E9" s="35">
        <f t="shared" si="1"/>
        <v>1.5</v>
      </c>
      <c r="F9" s="34">
        <f t="shared" si="2"/>
        <v>0.040000000000000036</v>
      </c>
      <c r="G9" s="36">
        <f t="shared" si="3"/>
        <v>0.9852216748768483</v>
      </c>
    </row>
    <row r="10" spans="1:7" ht="16.5" customHeight="1">
      <c r="A10" s="22" t="s">
        <v>147</v>
      </c>
      <c r="B10" s="34">
        <v>16.37</v>
      </c>
      <c r="C10" s="35">
        <f t="shared" si="0"/>
        <v>5.1</v>
      </c>
      <c r="D10" s="34">
        <v>7.21</v>
      </c>
      <c r="E10" s="35">
        <f t="shared" si="1"/>
        <v>2.7</v>
      </c>
      <c r="F10" s="34">
        <f t="shared" si="2"/>
        <v>9.16</v>
      </c>
      <c r="G10" s="36">
        <f t="shared" si="3"/>
        <v>127.04576976421637</v>
      </c>
    </row>
    <row r="11" spans="1:7" ht="16.5" customHeight="1">
      <c r="A11" s="22" t="s">
        <v>148</v>
      </c>
      <c r="B11" s="34">
        <v>16.1</v>
      </c>
      <c r="C11" s="35">
        <f>ROUND(B11/$B$12,3)*100-0.1</f>
        <v>4.9</v>
      </c>
      <c r="D11" s="34">
        <v>19.23</v>
      </c>
      <c r="E11" s="35">
        <f t="shared" si="1"/>
        <v>7.3</v>
      </c>
      <c r="F11" s="34">
        <f t="shared" si="2"/>
        <v>-3.129999999999999</v>
      </c>
      <c r="G11" s="36">
        <f t="shared" si="3"/>
        <v>-16.276651066042636</v>
      </c>
    </row>
    <row r="12" spans="1:7" ht="16.5" customHeight="1">
      <c r="A12" s="26" t="s">
        <v>149</v>
      </c>
      <c r="B12" s="37">
        <f>SUM(B5:B11)</f>
        <v>322.27000000000004</v>
      </c>
      <c r="C12" s="38">
        <f t="shared" si="0"/>
        <v>100</v>
      </c>
      <c r="D12" s="37">
        <f>SUM(D5:D11)</f>
        <v>263.45000000000005</v>
      </c>
      <c r="E12" s="38">
        <f t="shared" si="1"/>
        <v>100</v>
      </c>
      <c r="F12" s="37">
        <f t="shared" si="2"/>
        <v>58.81999999999999</v>
      </c>
      <c r="G12" s="39">
        <f t="shared" si="3"/>
        <v>22.326817232871505</v>
      </c>
    </row>
    <row r="13" spans="1:7" s="33" customFormat="1" ht="19.5" customHeight="1">
      <c r="A13" s="115" t="s">
        <v>150</v>
      </c>
      <c r="B13" s="116"/>
      <c r="C13" s="116"/>
      <c r="D13" s="116"/>
      <c r="E13" s="116"/>
      <c r="F13" s="116"/>
      <c r="G13" s="116"/>
    </row>
    <row r="14" spans="1:7" s="33" customFormat="1" ht="19.5" customHeight="1">
      <c r="A14" s="117"/>
      <c r="B14" s="117"/>
      <c r="C14" s="117"/>
      <c r="D14" s="117"/>
      <c r="E14" s="117"/>
      <c r="F14" s="117"/>
      <c r="G14" s="117"/>
    </row>
    <row r="15" spans="1:7" ht="16.5" customHeight="1">
      <c r="A15" s="114"/>
      <c r="B15" s="114"/>
      <c r="C15" s="114"/>
      <c r="D15" s="114"/>
      <c r="E15" s="114"/>
      <c r="F15" s="114"/>
      <c r="G15" s="114"/>
    </row>
    <row r="16" ht="16.5" customHeight="1">
      <c r="G16" s="30" t="s">
        <v>76</v>
      </c>
    </row>
  </sheetData>
  <sheetProtection/>
  <mergeCells count="3">
    <mergeCell ref="A1:G1"/>
    <mergeCell ref="A15:G15"/>
    <mergeCell ref="A13:G14"/>
  </mergeCells>
  <hyperlinks>
    <hyperlink ref="G16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A1" sqref="A1:G1"/>
    </sheetView>
  </sheetViews>
  <sheetFormatPr defaultColWidth="9.00390625" defaultRowHeight="16.5" customHeight="1"/>
  <cols>
    <col min="1" max="1" width="35.75390625" style="2" customWidth="1"/>
    <col min="2" max="7" width="15.625" style="2" customWidth="1"/>
    <col min="8" max="16384" width="9.00390625" style="2" customWidth="1"/>
  </cols>
  <sheetData>
    <row r="1" spans="1:7" ht="33" customHeight="1">
      <c r="A1" s="81" t="s">
        <v>151</v>
      </c>
      <c r="B1" s="81"/>
      <c r="C1" s="81"/>
      <c r="D1" s="81"/>
      <c r="E1" s="81"/>
      <c r="F1" s="81"/>
      <c r="G1" s="81"/>
    </row>
    <row r="2" spans="1:7" ht="18" customHeight="1">
      <c r="A2" s="3"/>
      <c r="B2" s="3"/>
      <c r="C2" s="3"/>
      <c r="D2" s="3"/>
      <c r="E2" s="3"/>
      <c r="F2" s="3"/>
      <c r="G2" s="3"/>
    </row>
    <row r="3" ht="16.5" customHeight="1">
      <c r="G3" s="2" t="s">
        <v>152</v>
      </c>
    </row>
    <row r="4" spans="1:9" ht="15.75">
      <c r="A4" s="21" t="s">
        <v>141</v>
      </c>
      <c r="B4" s="21" t="s">
        <v>92</v>
      </c>
      <c r="C4" s="21" t="s">
        <v>93</v>
      </c>
      <c r="D4" s="4" t="s">
        <v>113</v>
      </c>
      <c r="E4" s="21" t="s">
        <v>93</v>
      </c>
      <c r="F4" s="21" t="s">
        <v>80</v>
      </c>
      <c r="G4" s="21" t="s">
        <v>81</v>
      </c>
      <c r="I4" s="31"/>
    </row>
    <row r="5" spans="1:9" ht="18" customHeight="1">
      <c r="A5" s="22" t="s">
        <v>153</v>
      </c>
      <c r="B5" s="23">
        <v>62.14</v>
      </c>
      <c r="C5" s="24">
        <f>ROUND(B5/$B$11*100,1)</f>
        <v>29.1</v>
      </c>
      <c r="D5" s="23">
        <v>47.06</v>
      </c>
      <c r="E5" s="24">
        <f>ROUND(D5/$D$11*100,1)</f>
        <v>22.7</v>
      </c>
      <c r="F5" s="25">
        <f>B5-D5</f>
        <v>15.079999999999998</v>
      </c>
      <c r="G5" s="24">
        <f>F5/D5*100</f>
        <v>32.04419889502762</v>
      </c>
      <c r="I5" s="31"/>
    </row>
    <row r="6" spans="1:9" ht="16.5" customHeight="1">
      <c r="A6" s="22" t="s">
        <v>144</v>
      </c>
      <c r="B6" s="23">
        <v>29.98</v>
      </c>
      <c r="C6" s="24">
        <f aca="true" t="shared" si="0" ref="C6:C11">ROUND(B6/$B$11*100,1)</f>
        <v>14</v>
      </c>
      <c r="D6" s="23">
        <v>35.21</v>
      </c>
      <c r="E6" s="24">
        <f aca="true" t="shared" si="1" ref="E6:E11">ROUND(D6/$D$11*100,1)</f>
        <v>17</v>
      </c>
      <c r="F6" s="25">
        <f aca="true" t="shared" si="2" ref="F6:F11">B6-D6</f>
        <v>-5.23</v>
      </c>
      <c r="G6" s="24">
        <f aca="true" t="shared" si="3" ref="G6:G11">F6/D6*100</f>
        <v>-14.853734734450441</v>
      </c>
      <c r="I6" s="31"/>
    </row>
    <row r="7" spans="1:9" ht="16.5" customHeight="1">
      <c r="A7" s="22" t="s">
        <v>145</v>
      </c>
      <c r="B7" s="23">
        <v>52.79</v>
      </c>
      <c r="C7" s="24">
        <f t="shared" si="0"/>
        <v>24.7</v>
      </c>
      <c r="D7" s="23">
        <v>46.14</v>
      </c>
      <c r="E7" s="24">
        <f t="shared" si="1"/>
        <v>22.2</v>
      </c>
      <c r="F7" s="25">
        <f t="shared" si="2"/>
        <v>6.649999999999999</v>
      </c>
      <c r="G7" s="24">
        <f t="shared" si="3"/>
        <v>14.412657130472473</v>
      </c>
      <c r="I7" s="31"/>
    </row>
    <row r="8" spans="1:9" ht="16.5" customHeight="1">
      <c r="A8" s="22" t="s">
        <v>146</v>
      </c>
      <c r="B8" s="23">
        <v>8.1</v>
      </c>
      <c r="C8" s="24">
        <f t="shared" si="0"/>
        <v>3.8</v>
      </c>
      <c r="D8" s="23">
        <v>11.17</v>
      </c>
      <c r="E8" s="24">
        <f t="shared" si="1"/>
        <v>5.4</v>
      </c>
      <c r="F8" s="25">
        <f t="shared" si="2"/>
        <v>-3.0700000000000003</v>
      </c>
      <c r="G8" s="24">
        <f t="shared" si="3"/>
        <v>-27.484333034914954</v>
      </c>
      <c r="I8" s="31"/>
    </row>
    <row r="9" spans="1:9" ht="16.5" customHeight="1">
      <c r="A9" s="22" t="s">
        <v>154</v>
      </c>
      <c r="B9" s="23">
        <v>32.36</v>
      </c>
      <c r="C9" s="24">
        <f t="shared" si="0"/>
        <v>15.1</v>
      </c>
      <c r="D9" s="23">
        <v>19.87</v>
      </c>
      <c r="E9" s="24">
        <f t="shared" si="1"/>
        <v>9.6</v>
      </c>
      <c r="F9" s="25">
        <f t="shared" si="2"/>
        <v>12.489999999999998</v>
      </c>
      <c r="G9" s="24">
        <f t="shared" si="3"/>
        <v>62.85858077503773</v>
      </c>
      <c r="I9" s="31"/>
    </row>
    <row r="10" spans="1:9" ht="16.5" customHeight="1">
      <c r="A10" s="22" t="s">
        <v>155</v>
      </c>
      <c r="B10" s="23">
        <v>28.49</v>
      </c>
      <c r="C10" s="24">
        <f t="shared" si="0"/>
        <v>13.3</v>
      </c>
      <c r="D10" s="23">
        <v>47.94</v>
      </c>
      <c r="E10" s="24">
        <f t="shared" si="1"/>
        <v>23.1</v>
      </c>
      <c r="F10" s="25">
        <f t="shared" si="2"/>
        <v>-19.45</v>
      </c>
      <c r="G10" s="24">
        <f t="shared" si="3"/>
        <v>-40.57154776804339</v>
      </c>
      <c r="I10" s="31"/>
    </row>
    <row r="11" spans="1:7" ht="16.5" customHeight="1">
      <c r="A11" s="26" t="s">
        <v>156</v>
      </c>
      <c r="B11" s="27">
        <f>SUM(B5:B10)</f>
        <v>213.86</v>
      </c>
      <c r="C11" s="28">
        <f t="shared" si="0"/>
        <v>100</v>
      </c>
      <c r="D11" s="27">
        <f>SUM(D5:D10)</f>
        <v>207.39000000000001</v>
      </c>
      <c r="E11" s="28">
        <f t="shared" si="1"/>
        <v>100</v>
      </c>
      <c r="F11" s="29">
        <f t="shared" si="2"/>
        <v>6.469999999999999</v>
      </c>
      <c r="G11" s="28">
        <f t="shared" si="3"/>
        <v>3.119726119870774</v>
      </c>
    </row>
    <row r="13" ht="16.5" customHeight="1">
      <c r="G13" s="30" t="s">
        <v>76</v>
      </c>
    </row>
  </sheetData>
  <sheetProtection/>
  <mergeCells count="1">
    <mergeCell ref="A1:G1"/>
  </mergeCells>
  <hyperlinks>
    <hyperlink ref="G13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zoomScalePageLayoutView="0" workbookViewId="0" topLeftCell="A1">
      <selection activeCell="K13" sqref="K13"/>
    </sheetView>
  </sheetViews>
  <sheetFormatPr defaultColWidth="9.00390625" defaultRowHeight="16.5" customHeight="1"/>
  <cols>
    <col min="1" max="1" width="31.625" style="2" bestFit="1" customWidth="1"/>
    <col min="2" max="2" width="17.875" style="2" bestFit="1" customWidth="1"/>
    <col min="3" max="3" width="13.75390625" style="2" customWidth="1"/>
    <col min="4" max="4" width="17.875" style="2" bestFit="1" customWidth="1"/>
    <col min="5" max="5" width="13.375" style="2" customWidth="1"/>
    <col min="6" max="6" width="16.00390625" style="2" customWidth="1"/>
    <col min="7" max="7" width="10.875" style="2" customWidth="1"/>
    <col min="8" max="16384" width="9.00390625" style="2" customWidth="1"/>
  </cols>
  <sheetData>
    <row r="1" spans="1:7" ht="33" customHeight="1">
      <c r="A1" s="81" t="s">
        <v>157</v>
      </c>
      <c r="B1" s="81"/>
      <c r="C1" s="81"/>
      <c r="D1" s="81"/>
      <c r="E1" s="81"/>
      <c r="F1" s="81"/>
      <c r="G1" s="81"/>
    </row>
    <row r="2" spans="1:7" ht="18" customHeight="1">
      <c r="A2" s="3"/>
      <c r="B2" s="3"/>
      <c r="C2" s="3"/>
      <c r="D2" s="3"/>
      <c r="E2" s="3"/>
      <c r="F2" s="3"/>
      <c r="G2" s="3"/>
    </row>
    <row r="3" ht="16.5" customHeight="1">
      <c r="G3" s="2" t="s">
        <v>62</v>
      </c>
    </row>
    <row r="4" spans="1:7" ht="49.5" customHeight="1">
      <c r="A4" s="4" t="s">
        <v>158</v>
      </c>
      <c r="B4" s="5" t="s">
        <v>159</v>
      </c>
      <c r="C4" s="4" t="s">
        <v>160</v>
      </c>
      <c r="D4" s="5" t="s">
        <v>161</v>
      </c>
      <c r="E4" s="4" t="s">
        <v>162</v>
      </c>
      <c r="F4" s="4" t="s">
        <v>163</v>
      </c>
      <c r="G4" s="4" t="s">
        <v>164</v>
      </c>
    </row>
    <row r="5" spans="1:7" s="1" customFormat="1" ht="16.5" customHeight="1">
      <c r="A5" s="6" t="s">
        <v>165</v>
      </c>
      <c r="B5" s="7">
        <v>598.55</v>
      </c>
      <c r="C5" s="8">
        <v>22</v>
      </c>
      <c r="D5" s="7">
        <v>549.76</v>
      </c>
      <c r="E5" s="8">
        <v>20.8</v>
      </c>
      <c r="F5" s="8">
        <v>8.9</v>
      </c>
      <c r="G5" s="9" t="s">
        <v>46</v>
      </c>
    </row>
    <row r="6" spans="1:7" ht="16.5" customHeight="1">
      <c r="A6" s="10" t="s">
        <v>166</v>
      </c>
      <c r="B6" s="11">
        <v>289.23</v>
      </c>
      <c r="C6" s="12">
        <v>10.6</v>
      </c>
      <c r="D6" s="11">
        <v>238.79</v>
      </c>
      <c r="E6" s="12">
        <v>9</v>
      </c>
      <c r="F6" s="12">
        <v>21.1</v>
      </c>
      <c r="G6" s="13" t="s">
        <v>46</v>
      </c>
    </row>
    <row r="7" spans="1:7" ht="16.5" customHeight="1">
      <c r="A7" s="14" t="s">
        <v>167</v>
      </c>
      <c r="B7" s="11">
        <v>75.29</v>
      </c>
      <c r="C7" s="12">
        <v>2.8</v>
      </c>
      <c r="D7" s="11">
        <v>48.81</v>
      </c>
      <c r="E7" s="12">
        <v>1.8</v>
      </c>
      <c r="F7" s="12">
        <v>54.3</v>
      </c>
      <c r="G7" s="13" t="s">
        <v>46</v>
      </c>
    </row>
    <row r="8" spans="1:7" ht="16.5" customHeight="1">
      <c r="A8" s="14" t="s">
        <v>168</v>
      </c>
      <c r="B8" s="11">
        <v>85.92</v>
      </c>
      <c r="C8" s="12">
        <v>3.2</v>
      </c>
      <c r="D8" s="11">
        <v>99.89</v>
      </c>
      <c r="E8" s="12">
        <v>3.8</v>
      </c>
      <c r="F8" s="12">
        <v>-14</v>
      </c>
      <c r="G8" s="13" t="s">
        <v>46</v>
      </c>
    </row>
    <row r="9" spans="1:7" ht="16.5" customHeight="1">
      <c r="A9" s="14" t="s">
        <v>169</v>
      </c>
      <c r="B9" s="11">
        <v>78.4</v>
      </c>
      <c r="C9" s="12">
        <v>2.9</v>
      </c>
      <c r="D9" s="11">
        <v>82.8</v>
      </c>
      <c r="E9" s="12">
        <v>3.1</v>
      </c>
      <c r="F9" s="12">
        <v>-5.3</v>
      </c>
      <c r="G9" s="13" t="s">
        <v>46</v>
      </c>
    </row>
    <row r="10" spans="1:7" s="1" customFormat="1" ht="16.5" customHeight="1">
      <c r="A10" s="14" t="s">
        <v>170</v>
      </c>
      <c r="B10" s="11">
        <v>9.1</v>
      </c>
      <c r="C10" s="12">
        <v>0.3</v>
      </c>
      <c r="D10" s="11">
        <v>10.15</v>
      </c>
      <c r="E10" s="12">
        <v>0.4</v>
      </c>
      <c r="F10" s="12">
        <v>-10.3</v>
      </c>
      <c r="G10" s="13" t="s">
        <v>46</v>
      </c>
    </row>
    <row r="11" spans="1:7" ht="16.5" customHeight="1">
      <c r="A11" s="14" t="s">
        <v>171</v>
      </c>
      <c r="B11" s="11">
        <v>23.74</v>
      </c>
      <c r="C11" s="12">
        <v>0.9</v>
      </c>
      <c r="D11" s="11">
        <v>34.55</v>
      </c>
      <c r="E11" s="12">
        <v>1.3</v>
      </c>
      <c r="F11" s="12">
        <v>-31.3</v>
      </c>
      <c r="G11" s="13" t="s">
        <v>46</v>
      </c>
    </row>
    <row r="12" spans="1:7" ht="16.5" customHeight="1">
      <c r="A12" s="6" t="s">
        <v>172</v>
      </c>
      <c r="B12" s="7">
        <v>2121.2</v>
      </c>
      <c r="C12" s="8">
        <v>78</v>
      </c>
      <c r="D12" s="7">
        <v>2093.89</v>
      </c>
      <c r="E12" s="8">
        <v>79.2</v>
      </c>
      <c r="F12" s="8">
        <v>1.3</v>
      </c>
      <c r="G12" s="9" t="s">
        <v>46</v>
      </c>
    </row>
    <row r="13" spans="1:7" ht="16.5" customHeight="1">
      <c r="A13" s="14" t="s">
        <v>173</v>
      </c>
      <c r="B13" s="11">
        <v>23.07</v>
      </c>
      <c r="C13" s="12">
        <v>0.8</v>
      </c>
      <c r="D13" s="11">
        <v>45.64</v>
      </c>
      <c r="E13" s="12">
        <v>1.7</v>
      </c>
      <c r="F13" s="12">
        <v>-49.5</v>
      </c>
      <c r="G13" s="13" t="s">
        <v>46</v>
      </c>
    </row>
    <row r="14" spans="1:7" ht="16.5" customHeight="1">
      <c r="A14" s="14" t="s">
        <v>174</v>
      </c>
      <c r="B14" s="11">
        <v>229.63</v>
      </c>
      <c r="C14" s="12">
        <v>8.4</v>
      </c>
      <c r="D14" s="11">
        <v>199.82</v>
      </c>
      <c r="E14" s="12">
        <v>7.6</v>
      </c>
      <c r="F14" s="12">
        <v>14.9</v>
      </c>
      <c r="G14" s="13" t="s">
        <v>46</v>
      </c>
    </row>
    <row r="15" spans="1:7" s="1" customFormat="1" ht="16.5" customHeight="1">
      <c r="A15" s="14" t="s">
        <v>175</v>
      </c>
      <c r="B15" s="11">
        <v>1078.65</v>
      </c>
      <c r="C15" s="12">
        <v>39.7</v>
      </c>
      <c r="D15" s="11">
        <v>1057.06</v>
      </c>
      <c r="E15" s="12">
        <v>40</v>
      </c>
      <c r="F15" s="12">
        <v>2</v>
      </c>
      <c r="G15" s="13" t="s">
        <v>46</v>
      </c>
    </row>
    <row r="16" spans="1:7" s="1" customFormat="1" ht="16.5" customHeight="1">
      <c r="A16" s="14" t="s">
        <v>176</v>
      </c>
      <c r="B16" s="11">
        <v>243.59</v>
      </c>
      <c r="C16" s="12">
        <v>9</v>
      </c>
      <c r="D16" s="11">
        <v>256.62</v>
      </c>
      <c r="E16" s="12">
        <v>9.7</v>
      </c>
      <c r="F16" s="12">
        <v>-5.1</v>
      </c>
      <c r="G16" s="13" t="s">
        <v>46</v>
      </c>
    </row>
    <row r="17" spans="1:7" ht="16.5" customHeight="1">
      <c r="A17" s="14" t="s">
        <v>177</v>
      </c>
      <c r="B17" s="11">
        <v>422.03</v>
      </c>
      <c r="C17" s="12">
        <v>15.5</v>
      </c>
      <c r="D17" s="11">
        <v>425.63</v>
      </c>
      <c r="E17" s="12">
        <v>16.1</v>
      </c>
      <c r="F17" s="12">
        <v>-0.8</v>
      </c>
      <c r="G17" s="13" t="s">
        <v>46</v>
      </c>
    </row>
    <row r="18" spans="1:7" ht="16.5" customHeight="1">
      <c r="A18" s="14" t="s">
        <v>178</v>
      </c>
      <c r="B18" s="11">
        <v>4.56</v>
      </c>
      <c r="C18" s="12">
        <v>0.2</v>
      </c>
      <c r="D18" s="11" t="s">
        <v>46</v>
      </c>
      <c r="E18" s="12" t="s">
        <v>46</v>
      </c>
      <c r="F18" s="12" t="s">
        <v>46</v>
      </c>
      <c r="G18" s="13" t="s">
        <v>46</v>
      </c>
    </row>
    <row r="19" spans="1:7" ht="16.5" customHeight="1">
      <c r="A19" s="6" t="s">
        <v>179</v>
      </c>
      <c r="B19" s="7">
        <v>2719.75</v>
      </c>
      <c r="C19" s="8">
        <v>100</v>
      </c>
      <c r="D19" s="7">
        <v>2643.65</v>
      </c>
      <c r="E19" s="8">
        <v>100</v>
      </c>
      <c r="F19" s="8">
        <v>2.9</v>
      </c>
      <c r="G19" s="9" t="s">
        <v>46</v>
      </c>
    </row>
    <row r="20" spans="1:7" ht="16.5" customHeight="1">
      <c r="A20" s="6" t="s">
        <v>180</v>
      </c>
      <c r="B20" s="7">
        <v>815.92</v>
      </c>
      <c r="C20" s="8">
        <v>30</v>
      </c>
      <c r="D20" s="7">
        <v>688.48</v>
      </c>
      <c r="E20" s="8">
        <v>26</v>
      </c>
      <c r="F20" s="8">
        <v>18.5</v>
      </c>
      <c r="G20" s="9" t="s">
        <v>46</v>
      </c>
    </row>
    <row r="21" spans="1:7" s="1" customFormat="1" ht="16.5" customHeight="1">
      <c r="A21" s="14" t="s">
        <v>181</v>
      </c>
      <c r="B21" s="11">
        <v>70.76</v>
      </c>
      <c r="C21" s="12">
        <v>2.6</v>
      </c>
      <c r="D21" s="11">
        <v>63.08</v>
      </c>
      <c r="E21" s="12">
        <v>2.4</v>
      </c>
      <c r="F21" s="12">
        <v>12.2</v>
      </c>
      <c r="G21" s="13" t="s">
        <v>46</v>
      </c>
    </row>
    <row r="22" spans="1:7" ht="16.5" customHeight="1">
      <c r="A22" s="14" t="s">
        <v>182</v>
      </c>
      <c r="B22" s="11">
        <v>35.98</v>
      </c>
      <c r="C22" s="12">
        <v>1.3</v>
      </c>
      <c r="D22" s="11">
        <v>41.76</v>
      </c>
      <c r="E22" s="12">
        <v>1.6</v>
      </c>
      <c r="F22" s="12">
        <v>-13.8</v>
      </c>
      <c r="G22" s="13" t="s">
        <v>46</v>
      </c>
    </row>
    <row r="23" spans="1:7" ht="16.5" customHeight="1">
      <c r="A23" s="14" t="s">
        <v>183</v>
      </c>
      <c r="B23" s="11">
        <v>202.07</v>
      </c>
      <c r="C23" s="12">
        <v>7.4</v>
      </c>
      <c r="D23" s="11">
        <v>187.56</v>
      </c>
      <c r="E23" s="12">
        <v>7.1</v>
      </c>
      <c r="F23" s="12">
        <v>7.7</v>
      </c>
      <c r="G23" s="13" t="s">
        <v>46</v>
      </c>
    </row>
    <row r="24" spans="1:7" ht="16.5" customHeight="1">
      <c r="A24" s="14" t="s">
        <v>184</v>
      </c>
      <c r="B24" s="11">
        <v>19.67</v>
      </c>
      <c r="C24" s="12">
        <v>0.7</v>
      </c>
      <c r="D24" s="11">
        <v>24.79</v>
      </c>
      <c r="E24" s="12">
        <v>0.9</v>
      </c>
      <c r="F24" s="12">
        <v>-20.7</v>
      </c>
      <c r="G24" s="13" t="s">
        <v>46</v>
      </c>
    </row>
    <row r="25" spans="1:7" s="1" customFormat="1" ht="16.5" customHeight="1">
      <c r="A25" s="14" t="s">
        <v>185</v>
      </c>
      <c r="B25" s="11">
        <v>303.38</v>
      </c>
      <c r="C25" s="12">
        <v>11.2</v>
      </c>
      <c r="D25" s="11">
        <v>178.25</v>
      </c>
      <c r="E25" s="12">
        <v>6.7</v>
      </c>
      <c r="F25" s="12">
        <v>70.2</v>
      </c>
      <c r="G25" s="13" t="s">
        <v>46</v>
      </c>
    </row>
    <row r="26" spans="1:7" s="1" customFormat="1" ht="16.5" customHeight="1">
      <c r="A26" s="6" t="s">
        <v>186</v>
      </c>
      <c r="B26" s="7">
        <v>745.86</v>
      </c>
      <c r="C26" s="8">
        <v>27.4</v>
      </c>
      <c r="D26" s="7">
        <v>848.69</v>
      </c>
      <c r="E26" s="8">
        <v>32.1</v>
      </c>
      <c r="F26" s="8">
        <v>-12.1</v>
      </c>
      <c r="G26" s="9" t="s">
        <v>46</v>
      </c>
    </row>
    <row r="27" spans="1:7" ht="16.5" customHeight="1">
      <c r="A27" s="10" t="s">
        <v>187</v>
      </c>
      <c r="B27" s="11">
        <v>338.3</v>
      </c>
      <c r="C27" s="12">
        <v>12.4</v>
      </c>
      <c r="D27" s="11">
        <v>453.17</v>
      </c>
      <c r="E27" s="12">
        <v>17.1</v>
      </c>
      <c r="F27" s="12">
        <v>-25.3</v>
      </c>
      <c r="G27" s="13" t="s">
        <v>46</v>
      </c>
    </row>
    <row r="28" spans="1:7" ht="16.5" customHeight="1">
      <c r="A28" s="14" t="s">
        <v>188</v>
      </c>
      <c r="B28" s="11">
        <v>279.15</v>
      </c>
      <c r="C28" s="12">
        <v>10.3</v>
      </c>
      <c r="D28" s="11">
        <v>279.11</v>
      </c>
      <c r="E28" s="12">
        <v>10.6</v>
      </c>
      <c r="F28" s="12">
        <v>0</v>
      </c>
      <c r="G28" s="13" t="s">
        <v>46</v>
      </c>
    </row>
    <row r="29" spans="1:7" ht="16.5" customHeight="1">
      <c r="A29" s="14" t="s">
        <v>189</v>
      </c>
      <c r="B29" s="11">
        <v>4.58</v>
      </c>
      <c r="C29" s="12">
        <v>0.2</v>
      </c>
      <c r="D29" s="11" t="s">
        <v>46</v>
      </c>
      <c r="E29" s="12" t="s">
        <v>46</v>
      </c>
      <c r="F29" s="12" t="s">
        <v>46</v>
      </c>
      <c r="G29" s="13" t="s">
        <v>46</v>
      </c>
    </row>
    <row r="30" spans="1:7" ht="16.5" customHeight="1">
      <c r="A30" s="6" t="s">
        <v>190</v>
      </c>
      <c r="B30" s="7">
        <v>1561.78</v>
      </c>
      <c r="C30" s="8">
        <v>57.4</v>
      </c>
      <c r="D30" s="7">
        <v>1537.17</v>
      </c>
      <c r="E30" s="8">
        <v>58.1</v>
      </c>
      <c r="F30" s="8">
        <v>1.6</v>
      </c>
      <c r="G30" s="9" t="s">
        <v>46</v>
      </c>
    </row>
    <row r="31" spans="1:7" ht="16.5" customHeight="1">
      <c r="A31" s="15"/>
      <c r="B31" s="16"/>
      <c r="C31" s="17"/>
      <c r="D31" s="18"/>
      <c r="E31" s="17"/>
      <c r="F31" s="17"/>
      <c r="G31" s="19"/>
    </row>
    <row r="32" ht="16.5" customHeight="1">
      <c r="G32" s="20" t="s">
        <v>191</v>
      </c>
    </row>
  </sheetData>
  <sheetProtection/>
  <mergeCells count="1">
    <mergeCell ref="A1:G1"/>
  </mergeCells>
  <hyperlinks>
    <hyperlink ref="G32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B4" sqref="B4:D5"/>
    </sheetView>
  </sheetViews>
  <sheetFormatPr defaultColWidth="9.00390625" defaultRowHeight="16.5" customHeight="1"/>
  <cols>
    <col min="1" max="1" width="45.625" style="2" customWidth="1"/>
    <col min="2" max="2" width="17.50390625" style="2" customWidth="1"/>
    <col min="3" max="3" width="17.875" style="2" customWidth="1"/>
    <col min="4" max="4" width="16.25390625" style="2" customWidth="1"/>
    <col min="5" max="5" width="14.875" style="2" customWidth="1"/>
    <col min="6" max="16384" width="9.00390625" style="2" customWidth="1"/>
  </cols>
  <sheetData>
    <row r="1" spans="1:4" ht="33" customHeight="1">
      <c r="A1" s="81" t="s">
        <v>14</v>
      </c>
      <c r="B1" s="81"/>
      <c r="C1" s="81"/>
      <c r="D1" s="81"/>
    </row>
    <row r="2" spans="1:4" ht="18" customHeight="1">
      <c r="A2" s="3"/>
      <c r="B2" s="3"/>
      <c r="C2" s="3"/>
      <c r="D2" s="3"/>
    </row>
    <row r="3" ht="16.5" customHeight="1">
      <c r="D3" s="59" t="s">
        <v>15</v>
      </c>
    </row>
    <row r="4" spans="1:4" ht="16.5" customHeight="1">
      <c r="A4" s="82" t="s">
        <v>16</v>
      </c>
      <c r="B4" s="83" t="s">
        <v>197</v>
      </c>
      <c r="C4" s="83" t="s">
        <v>193</v>
      </c>
      <c r="D4" s="87" t="s">
        <v>196</v>
      </c>
    </row>
    <row r="5" spans="1:4" ht="16.5" customHeight="1">
      <c r="A5" s="82"/>
      <c r="B5" s="84"/>
      <c r="C5" s="86"/>
      <c r="D5" s="88"/>
    </row>
    <row r="6" spans="1:4" ht="16.5" customHeight="1">
      <c r="A6" s="76" t="s">
        <v>17</v>
      </c>
      <c r="B6" s="77">
        <v>61031699</v>
      </c>
      <c r="C6" s="77">
        <v>50317608</v>
      </c>
      <c r="D6" s="78">
        <v>21.3</v>
      </c>
    </row>
    <row r="7" spans="1:4" ht="16.5" customHeight="1">
      <c r="A7" s="76" t="s">
        <v>18</v>
      </c>
      <c r="B7" s="77">
        <v>3787728</v>
      </c>
      <c r="C7" s="77">
        <v>2709344</v>
      </c>
      <c r="D7" s="78">
        <v>39.8</v>
      </c>
    </row>
    <row r="8" spans="1:4" ht="16.5" customHeight="1">
      <c r="A8" s="76" t="s">
        <v>19</v>
      </c>
      <c r="B8" s="77">
        <v>3745703</v>
      </c>
      <c r="C8" s="77">
        <v>2753972</v>
      </c>
      <c r="D8" s="78">
        <v>36</v>
      </c>
    </row>
    <row r="9" spans="1:4" ht="16.5" customHeight="1">
      <c r="A9" s="76" t="s">
        <v>20</v>
      </c>
      <c r="B9" s="77">
        <v>10240536</v>
      </c>
      <c r="C9" s="77">
        <v>8261114</v>
      </c>
      <c r="D9" s="78">
        <v>24</v>
      </c>
    </row>
    <row r="10" spans="1:4" ht="27" customHeight="1">
      <c r="A10" s="82"/>
      <c r="B10" s="119" t="s">
        <v>194</v>
      </c>
      <c r="C10" s="83" t="s">
        <v>195</v>
      </c>
      <c r="D10" s="89" t="s">
        <v>21</v>
      </c>
    </row>
    <row r="11" spans="1:4" ht="16.5" customHeight="1">
      <c r="A11" s="82"/>
      <c r="B11" s="85"/>
      <c r="C11" s="86"/>
      <c r="D11" s="90"/>
    </row>
    <row r="12" spans="1:4" ht="16.5" customHeight="1">
      <c r="A12" s="22" t="s">
        <v>22</v>
      </c>
      <c r="B12" s="77">
        <v>95166953</v>
      </c>
      <c r="C12" s="77">
        <v>92107431</v>
      </c>
      <c r="D12" s="78">
        <v>3.3</v>
      </c>
    </row>
    <row r="13" spans="1:4" ht="16.5" customHeight="1">
      <c r="A13" s="22" t="s">
        <v>23</v>
      </c>
      <c r="B13" s="77">
        <v>271974954</v>
      </c>
      <c r="C13" s="77">
        <v>264365047</v>
      </c>
      <c r="D13" s="78">
        <v>2.9</v>
      </c>
    </row>
    <row r="15" ht="16.5" customHeight="1">
      <c r="D15" s="58" t="s">
        <v>24</v>
      </c>
    </row>
  </sheetData>
  <sheetProtection/>
  <mergeCells count="9">
    <mergeCell ref="A1:D1"/>
    <mergeCell ref="A4:A5"/>
    <mergeCell ref="A10:A11"/>
    <mergeCell ref="B4:B5"/>
    <mergeCell ref="B10:B11"/>
    <mergeCell ref="C4:C5"/>
    <mergeCell ref="C10:C11"/>
    <mergeCell ref="D4:D5"/>
    <mergeCell ref="D10:D11"/>
  </mergeCells>
  <hyperlinks>
    <hyperlink ref="D15" location="目录!A1" display="返回目录"/>
  </hyperlinks>
  <printOptions horizontalCentered="1"/>
  <pageMargins left="0.6298611111111111" right="0.5895833333333333" top="0.7479166666666667" bottom="0.7479166666666667" header="0.31875" footer="0.3145833333333333"/>
  <pageSetup fitToHeight="0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D21" sqref="D21"/>
    </sheetView>
  </sheetViews>
  <sheetFormatPr defaultColWidth="9.00390625" defaultRowHeight="16.5" customHeight="1"/>
  <cols>
    <col min="1" max="1" width="47.125" style="2" customWidth="1"/>
    <col min="2" max="3" width="12.625" style="2" customWidth="1"/>
    <col min="4" max="4" width="17.375" style="2" customWidth="1"/>
    <col min="5" max="5" width="16.125" style="2" customWidth="1"/>
    <col min="6" max="16384" width="9.00390625" style="2" customWidth="1"/>
  </cols>
  <sheetData>
    <row r="1" spans="1:4" ht="33" customHeight="1">
      <c r="A1" s="81" t="s">
        <v>25</v>
      </c>
      <c r="B1" s="81"/>
      <c r="C1" s="81"/>
      <c r="D1" s="81"/>
    </row>
    <row r="2" ht="19.5" customHeight="1"/>
    <row r="3" spans="1:4" ht="16.5" customHeight="1">
      <c r="A3" s="91" t="s">
        <v>26</v>
      </c>
      <c r="B3" s="83" t="s">
        <v>199</v>
      </c>
      <c r="C3" s="83" t="s">
        <v>200</v>
      </c>
      <c r="D3" s="87" t="s">
        <v>201</v>
      </c>
    </row>
    <row r="4" spans="1:4" ht="16.5" customHeight="1">
      <c r="A4" s="91"/>
      <c r="B4" s="92"/>
      <c r="C4" s="93"/>
      <c r="D4" s="87"/>
    </row>
    <row r="5" spans="1:4" ht="19.5" customHeight="1">
      <c r="A5" s="22" t="s">
        <v>27</v>
      </c>
      <c r="B5" s="34">
        <v>0.29</v>
      </c>
      <c r="C5" s="34">
        <v>0.2</v>
      </c>
      <c r="D5" s="35">
        <v>45</v>
      </c>
    </row>
    <row r="6" spans="1:4" ht="19.5" customHeight="1">
      <c r="A6" s="22" t="s">
        <v>28</v>
      </c>
      <c r="B6" s="55">
        <v>0.29</v>
      </c>
      <c r="C6" s="55">
        <v>0.2</v>
      </c>
      <c r="D6" s="24">
        <v>45</v>
      </c>
    </row>
    <row r="7" spans="1:4" ht="19.5" customHeight="1">
      <c r="A7" s="74" t="s">
        <v>29</v>
      </c>
      <c r="B7" s="34">
        <v>0.28</v>
      </c>
      <c r="C7" s="34">
        <v>0.21</v>
      </c>
      <c r="D7" s="35">
        <v>33.3</v>
      </c>
    </row>
    <row r="8" spans="1:4" ht="19.5" customHeight="1">
      <c r="A8" s="22" t="s">
        <v>30</v>
      </c>
      <c r="B8" s="34">
        <v>4.05</v>
      </c>
      <c r="C8" s="34">
        <v>3</v>
      </c>
      <c r="D8" s="75" t="s">
        <v>31</v>
      </c>
    </row>
    <row r="9" spans="1:4" ht="15.75">
      <c r="A9" s="74" t="s">
        <v>32</v>
      </c>
      <c r="B9" s="34">
        <v>4</v>
      </c>
      <c r="C9" s="34">
        <v>3.05</v>
      </c>
      <c r="D9" s="75" t="s">
        <v>33</v>
      </c>
    </row>
    <row r="10" s="33" customFormat="1" ht="19.5" customHeight="1"/>
    <row r="11" ht="16.5" customHeight="1">
      <c r="D11" s="58" t="s">
        <v>24</v>
      </c>
    </row>
  </sheetData>
  <sheetProtection/>
  <mergeCells count="5">
    <mergeCell ref="A1:D1"/>
    <mergeCell ref="A3:A4"/>
    <mergeCell ref="B3:B4"/>
    <mergeCell ref="C3:C4"/>
    <mergeCell ref="D3:D4"/>
  </mergeCells>
  <hyperlinks>
    <hyperlink ref="D11" location="目录!A1" display="返回目录"/>
  </hyperlinks>
  <printOptions horizontalCentered="1"/>
  <pageMargins left="0.4895833333333333" right="0.45" top="0.7479166666666667" bottom="0.7479166666666667" header="0.30972222222222223" footer="0.3145833333333333"/>
  <pageSetup fitToHeight="0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A19" sqref="A19"/>
    </sheetView>
  </sheetViews>
  <sheetFormatPr defaultColWidth="9.00390625" defaultRowHeight="16.5" customHeight="1"/>
  <cols>
    <col min="1" max="1" width="32.625" style="2" customWidth="1"/>
    <col min="2" max="5" width="18.25390625" style="2" customWidth="1"/>
    <col min="6" max="16384" width="9.00390625" style="2" customWidth="1"/>
  </cols>
  <sheetData>
    <row r="1" spans="1:5" ht="33" customHeight="1">
      <c r="A1" s="81" t="s">
        <v>34</v>
      </c>
      <c r="B1" s="81"/>
      <c r="C1" s="81"/>
      <c r="D1" s="81"/>
      <c r="E1" s="81"/>
    </row>
    <row r="2" spans="1:5" ht="18.75" customHeight="1">
      <c r="A2" s="3" t="s">
        <v>35</v>
      </c>
      <c r="B2" s="3"/>
      <c r="C2" s="3"/>
      <c r="D2" s="3"/>
      <c r="E2" s="3"/>
    </row>
    <row r="3" ht="16.5" customHeight="1">
      <c r="E3" s="59" t="s">
        <v>15</v>
      </c>
    </row>
    <row r="4" spans="1:5" ht="16.5" customHeight="1">
      <c r="A4" s="21"/>
      <c r="B4" s="94" t="s">
        <v>36</v>
      </c>
      <c r="C4" s="82"/>
      <c r="D4" s="94" t="s">
        <v>37</v>
      </c>
      <c r="E4" s="82"/>
    </row>
    <row r="5" spans="1:5" ht="30">
      <c r="A5" s="21"/>
      <c r="B5" s="21" t="s">
        <v>38</v>
      </c>
      <c r="C5" s="4" t="s">
        <v>39</v>
      </c>
      <c r="D5" s="21" t="s">
        <v>40</v>
      </c>
      <c r="E5" s="4" t="s">
        <v>41</v>
      </c>
    </row>
    <row r="6" spans="1:5" ht="16.5" customHeight="1">
      <c r="A6" s="26" t="s">
        <v>42</v>
      </c>
      <c r="B6" s="70">
        <v>3787728</v>
      </c>
      <c r="C6" s="70">
        <v>2709344</v>
      </c>
      <c r="D6" s="70">
        <v>95166953</v>
      </c>
      <c r="E6" s="70">
        <v>92107431</v>
      </c>
    </row>
    <row r="7" spans="1:5" ht="16.5" customHeight="1">
      <c r="A7" s="95" t="s">
        <v>43</v>
      </c>
      <c r="B7" s="96"/>
      <c r="C7" s="96"/>
      <c r="D7" s="96"/>
      <c r="E7" s="97"/>
    </row>
    <row r="8" spans="1:5" ht="16.5" customHeight="1">
      <c r="A8" s="22" t="s">
        <v>44</v>
      </c>
      <c r="B8" s="66">
        <v>336543</v>
      </c>
      <c r="C8" s="66">
        <v>673325</v>
      </c>
      <c r="D8" s="66">
        <v>-19408</v>
      </c>
      <c r="E8" s="66">
        <v>28680</v>
      </c>
    </row>
    <row r="9" spans="1:5" ht="16.5" customHeight="1">
      <c r="A9" s="22" t="s">
        <v>45</v>
      </c>
      <c r="B9" s="55" t="s">
        <v>46</v>
      </c>
      <c r="C9" s="55" t="s">
        <v>46</v>
      </c>
      <c r="D9" s="71">
        <v>-155259</v>
      </c>
      <c r="E9" s="71">
        <v>-155259</v>
      </c>
    </row>
    <row r="10" spans="1:5" ht="16.5" customHeight="1">
      <c r="A10" s="22" t="s">
        <v>47</v>
      </c>
      <c r="B10" s="71">
        <v>1855</v>
      </c>
      <c r="C10" s="71">
        <v>1855</v>
      </c>
      <c r="D10" s="71">
        <v>-27825</v>
      </c>
      <c r="E10" s="71">
        <v>-29680</v>
      </c>
    </row>
    <row r="11" spans="1:5" ht="16.5" customHeight="1">
      <c r="A11" s="26" t="s">
        <v>48</v>
      </c>
      <c r="B11" s="72">
        <v>4126126</v>
      </c>
      <c r="C11" s="72">
        <v>3384524</v>
      </c>
      <c r="D11" s="72">
        <v>94964461</v>
      </c>
      <c r="E11" s="72">
        <v>91951172</v>
      </c>
    </row>
    <row r="12" spans="2:5" ht="16.5" customHeight="1">
      <c r="B12" s="68"/>
      <c r="C12" s="68"/>
      <c r="D12" s="68"/>
      <c r="E12" s="68"/>
    </row>
    <row r="13" s="33" customFormat="1" ht="19.5" customHeight="1">
      <c r="E13" s="73" t="s">
        <v>24</v>
      </c>
    </row>
  </sheetData>
  <sheetProtection/>
  <mergeCells count="4">
    <mergeCell ref="A1:E1"/>
    <mergeCell ref="B4:C4"/>
    <mergeCell ref="D4:E4"/>
    <mergeCell ref="A7:E7"/>
  </mergeCells>
  <hyperlinks>
    <hyperlink ref="E13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A12" sqref="A12:IV12"/>
    </sheetView>
  </sheetViews>
  <sheetFormatPr defaultColWidth="9.00390625" defaultRowHeight="16.5" customHeight="1"/>
  <cols>
    <col min="1" max="1" width="44.00390625" style="2" customWidth="1"/>
    <col min="2" max="2" width="19.625" style="2" customWidth="1"/>
    <col min="3" max="16384" width="9.00390625" style="2" customWidth="1"/>
  </cols>
  <sheetData>
    <row r="1" spans="1:2" ht="33" customHeight="1">
      <c r="A1" s="81" t="s">
        <v>49</v>
      </c>
      <c r="B1" s="81"/>
    </row>
    <row r="2" spans="1:2" ht="18" customHeight="1">
      <c r="A2" s="3"/>
      <c r="B2" s="3"/>
    </row>
    <row r="3" ht="16.5" customHeight="1">
      <c r="B3" s="62" t="s">
        <v>15</v>
      </c>
    </row>
    <row r="4" spans="1:2" ht="16.5" customHeight="1">
      <c r="A4" s="64" t="s">
        <v>50</v>
      </c>
      <c r="B4" s="54" t="s">
        <v>51</v>
      </c>
    </row>
    <row r="5" spans="1:2" ht="16.5" customHeight="1">
      <c r="A5" s="65" t="s">
        <v>52</v>
      </c>
      <c r="B5" s="66">
        <v>3914</v>
      </c>
    </row>
    <row r="6" spans="1:2" ht="49.5" customHeight="1">
      <c r="A6" s="67" t="s">
        <v>53</v>
      </c>
      <c r="B6" s="66">
        <v>85184</v>
      </c>
    </row>
    <row r="7" spans="1:2" ht="16.5" customHeight="1">
      <c r="A7" s="65" t="s">
        <v>54</v>
      </c>
      <c r="B7" s="66">
        <v>4504</v>
      </c>
    </row>
    <row r="8" spans="1:2" ht="34.5" customHeight="1">
      <c r="A8" s="67" t="s">
        <v>55</v>
      </c>
      <c r="B8" s="66">
        <v>-9715</v>
      </c>
    </row>
    <row r="9" spans="1:2" ht="16.5" customHeight="1">
      <c r="A9" s="65" t="s">
        <v>56</v>
      </c>
      <c r="B9" s="66">
        <v>549</v>
      </c>
    </row>
    <row r="10" spans="1:3" ht="16.5" customHeight="1">
      <c r="A10" s="65" t="s">
        <v>57</v>
      </c>
      <c r="B10" s="66">
        <v>-33369</v>
      </c>
      <c r="C10" s="68"/>
    </row>
    <row r="11" spans="1:2" ht="16.5" customHeight="1">
      <c r="A11" s="65" t="s">
        <v>58</v>
      </c>
      <c r="B11" s="66">
        <v>-14370</v>
      </c>
    </row>
    <row r="12" spans="1:2" ht="16.5" customHeight="1">
      <c r="A12" s="65" t="s">
        <v>59</v>
      </c>
      <c r="B12" s="66">
        <v>5328</v>
      </c>
    </row>
    <row r="13" spans="1:2" ht="16.5" customHeight="1">
      <c r="A13" s="65" t="s">
        <v>60</v>
      </c>
      <c r="B13" s="66">
        <v>42025</v>
      </c>
    </row>
    <row r="14" spans="1:2" ht="16.5" customHeight="1">
      <c r="A14" s="15"/>
      <c r="B14" s="69"/>
    </row>
    <row r="15" ht="16.5" customHeight="1">
      <c r="B15" s="58" t="s">
        <v>24</v>
      </c>
    </row>
  </sheetData>
  <sheetProtection/>
  <mergeCells count="1">
    <mergeCell ref="A1:B1"/>
  </mergeCells>
  <hyperlinks>
    <hyperlink ref="B15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zoomScalePageLayoutView="0" workbookViewId="0" topLeftCell="A1">
      <selection activeCell="C25" sqref="C25"/>
    </sheetView>
  </sheetViews>
  <sheetFormatPr defaultColWidth="9.00390625" defaultRowHeight="16.5" customHeight="1"/>
  <cols>
    <col min="1" max="1" width="29.375" style="2" customWidth="1"/>
    <col min="2" max="3" width="19.375" style="2" customWidth="1"/>
    <col min="4" max="4" width="15.875" style="2" customWidth="1"/>
    <col min="5" max="16384" width="9.00390625" style="2" customWidth="1"/>
  </cols>
  <sheetData>
    <row r="1" spans="1:4" ht="33" customHeight="1">
      <c r="A1" s="98" t="s">
        <v>61</v>
      </c>
      <c r="B1" s="81"/>
      <c r="C1" s="81"/>
      <c r="D1" s="81"/>
    </row>
    <row r="2" spans="1:4" ht="18" customHeight="1">
      <c r="A2" s="53"/>
      <c r="B2" s="3"/>
      <c r="C2" s="3"/>
      <c r="D2" s="3"/>
    </row>
    <row r="3" s="33" customFormat="1" ht="19.5" customHeight="1">
      <c r="D3" s="62" t="s">
        <v>62</v>
      </c>
    </row>
    <row r="4" spans="1:4" ht="30">
      <c r="A4" s="21" t="s">
        <v>63</v>
      </c>
      <c r="B4" s="21" t="s">
        <v>38</v>
      </c>
      <c r="C4" s="4" t="s">
        <v>198</v>
      </c>
      <c r="D4" s="21" t="s">
        <v>64</v>
      </c>
    </row>
    <row r="5" spans="1:4" ht="16.5" customHeight="1">
      <c r="A5" s="26" t="s">
        <v>65</v>
      </c>
      <c r="B5" s="23">
        <v>610.32</v>
      </c>
      <c r="C5" s="23">
        <v>503.18</v>
      </c>
      <c r="D5" s="63">
        <v>21.3</v>
      </c>
    </row>
    <row r="6" spans="1:4" ht="16.5" customHeight="1">
      <c r="A6" s="26" t="s">
        <v>66</v>
      </c>
      <c r="B6" s="23">
        <v>416.9</v>
      </c>
      <c r="C6" s="23">
        <v>350.37</v>
      </c>
      <c r="D6" s="63">
        <v>19</v>
      </c>
    </row>
    <row r="7" spans="1:4" ht="16.5" customHeight="1">
      <c r="A7" s="26" t="s">
        <v>67</v>
      </c>
      <c r="B7" s="23">
        <v>66.73</v>
      </c>
      <c r="C7" s="23">
        <v>51.08</v>
      </c>
      <c r="D7" s="63">
        <v>30.6</v>
      </c>
    </row>
    <row r="8" spans="1:4" ht="16.5" customHeight="1">
      <c r="A8" s="26" t="s">
        <v>68</v>
      </c>
      <c r="B8" s="23">
        <v>17.32</v>
      </c>
      <c r="C8" s="23">
        <v>17.51</v>
      </c>
      <c r="D8" s="63">
        <v>-1.1</v>
      </c>
    </row>
    <row r="9" spans="1:4" ht="16.5" customHeight="1">
      <c r="A9" s="26" t="s">
        <v>69</v>
      </c>
      <c r="B9" s="23">
        <v>23.18</v>
      </c>
      <c r="C9" s="23">
        <v>17.54</v>
      </c>
      <c r="D9" s="63">
        <v>32.2</v>
      </c>
    </row>
    <row r="10" spans="1:4" ht="16.5" customHeight="1">
      <c r="A10" s="26" t="s">
        <v>70</v>
      </c>
      <c r="B10" s="23">
        <v>0.88</v>
      </c>
      <c r="C10" s="23">
        <v>0.27</v>
      </c>
      <c r="D10" s="63">
        <v>225.9</v>
      </c>
    </row>
    <row r="11" spans="1:4" ht="16.5" customHeight="1">
      <c r="A11" s="26" t="s">
        <v>71</v>
      </c>
      <c r="B11" s="23">
        <v>79.46</v>
      </c>
      <c r="C11" s="23">
        <v>59.55</v>
      </c>
      <c r="D11" s="63">
        <v>33.4</v>
      </c>
    </row>
    <row r="12" spans="1:4" ht="16.5" customHeight="1">
      <c r="A12" s="26" t="s">
        <v>72</v>
      </c>
      <c r="B12" s="23">
        <v>37.88</v>
      </c>
      <c r="C12" s="23">
        <v>27.09</v>
      </c>
      <c r="D12" s="63">
        <v>39.8</v>
      </c>
    </row>
    <row r="13" spans="1:4" ht="16.5" customHeight="1">
      <c r="A13" s="26" t="s">
        <v>73</v>
      </c>
      <c r="B13" s="23">
        <v>102.41</v>
      </c>
      <c r="C13" s="23">
        <v>82.61</v>
      </c>
      <c r="D13" s="63">
        <v>24</v>
      </c>
    </row>
    <row r="14" spans="1:4" ht="16.5" customHeight="1">
      <c r="A14" s="26" t="s">
        <v>74</v>
      </c>
      <c r="B14" s="23">
        <v>-63.37</v>
      </c>
      <c r="C14" s="23">
        <v>-66.92</v>
      </c>
      <c r="D14" s="63">
        <v>-5.3</v>
      </c>
    </row>
    <row r="15" spans="1:4" ht="16.5" customHeight="1">
      <c r="A15" s="26" t="s">
        <v>75</v>
      </c>
      <c r="B15" s="23">
        <v>-9.14</v>
      </c>
      <c r="C15" s="23">
        <v>18.05</v>
      </c>
      <c r="D15" s="63">
        <v>-150.6</v>
      </c>
    </row>
    <row r="17" ht="16.5" customHeight="1">
      <c r="D17" s="30" t="s">
        <v>76</v>
      </c>
    </row>
  </sheetData>
  <sheetProtection/>
  <mergeCells count="1">
    <mergeCell ref="A1:D1"/>
  </mergeCells>
  <hyperlinks>
    <hyperlink ref="D17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A10" sqref="A10"/>
    </sheetView>
  </sheetViews>
  <sheetFormatPr defaultColWidth="9.00390625" defaultRowHeight="16.5" customHeight="1"/>
  <cols>
    <col min="1" max="1" width="29.25390625" style="2" customWidth="1"/>
    <col min="2" max="5" width="16.375" style="2" customWidth="1"/>
    <col min="6" max="16384" width="9.00390625" style="2" customWidth="1"/>
  </cols>
  <sheetData>
    <row r="1" spans="1:5" ht="33" customHeight="1">
      <c r="A1" s="98" t="s">
        <v>77</v>
      </c>
      <c r="B1" s="81"/>
      <c r="C1" s="81"/>
      <c r="D1" s="81"/>
      <c r="E1" s="81"/>
    </row>
    <row r="2" spans="1:5" ht="18" customHeight="1">
      <c r="A2" s="53"/>
      <c r="B2" s="3"/>
      <c r="C2" s="3"/>
      <c r="D2" s="3"/>
      <c r="E2" s="3"/>
    </row>
    <row r="3" ht="16.5" customHeight="1">
      <c r="E3" s="59" t="s">
        <v>62</v>
      </c>
    </row>
    <row r="4" spans="1:5" ht="16.5" customHeight="1">
      <c r="A4" s="88"/>
      <c r="B4" s="103">
        <v>43646</v>
      </c>
      <c r="C4" s="105" t="s">
        <v>78</v>
      </c>
      <c r="D4" s="99" t="s">
        <v>79</v>
      </c>
      <c r="E4" s="100"/>
    </row>
    <row r="5" spans="1:5" ht="16.5" customHeight="1">
      <c r="A5" s="93"/>
      <c r="B5" s="104"/>
      <c r="C5" s="106"/>
      <c r="D5" s="21" t="s">
        <v>80</v>
      </c>
      <c r="E5" s="21" t="s">
        <v>81</v>
      </c>
    </row>
    <row r="6" spans="1:5" ht="17.25" customHeight="1">
      <c r="A6" s="26" t="s">
        <v>82</v>
      </c>
      <c r="B6" s="55">
        <v>2719.75</v>
      </c>
      <c r="C6" s="55">
        <v>2643.65</v>
      </c>
      <c r="D6" s="55">
        <f>B6-C6</f>
        <v>76.09999999999991</v>
      </c>
      <c r="E6" s="56">
        <v>2.9</v>
      </c>
    </row>
    <row r="7" spans="1:5" ht="17.25" customHeight="1">
      <c r="A7" s="26" t="s">
        <v>83</v>
      </c>
      <c r="B7" s="55">
        <v>1561.78</v>
      </c>
      <c r="C7" s="55">
        <v>1537.17</v>
      </c>
      <c r="D7" s="55">
        <f>B7-C7</f>
        <v>24.6099999999999</v>
      </c>
      <c r="E7" s="56">
        <v>1.6</v>
      </c>
    </row>
    <row r="8" spans="1:5" ht="16.5" customHeight="1">
      <c r="A8" s="26" t="s">
        <v>84</v>
      </c>
      <c r="B8" s="55">
        <v>994.42</v>
      </c>
      <c r="C8" s="55">
        <v>973.61</v>
      </c>
      <c r="D8" s="55">
        <f>B8-C8</f>
        <v>20.809999999999945</v>
      </c>
      <c r="E8" s="56">
        <v>2.1</v>
      </c>
    </row>
    <row r="9" spans="1:5" ht="16.5" customHeight="1">
      <c r="A9" s="26" t="s">
        <v>85</v>
      </c>
      <c r="B9" s="55">
        <v>1157.97</v>
      </c>
      <c r="C9" s="55">
        <v>1106.48</v>
      </c>
      <c r="D9" s="55">
        <f>B9-C9</f>
        <v>51.49000000000001</v>
      </c>
      <c r="E9" s="56">
        <v>4.7</v>
      </c>
    </row>
    <row r="10" spans="1:5" ht="16.5" customHeight="1">
      <c r="A10" s="26" t="s">
        <v>86</v>
      </c>
      <c r="B10" s="55">
        <v>951.67</v>
      </c>
      <c r="C10" s="55">
        <v>921.07</v>
      </c>
      <c r="D10" s="55">
        <f>B10-C10</f>
        <v>30.59999999999991</v>
      </c>
      <c r="E10" s="56">
        <v>3.3</v>
      </c>
    </row>
    <row r="11" spans="1:5" ht="16.5" customHeight="1">
      <c r="A11" s="26" t="s">
        <v>87</v>
      </c>
      <c r="B11" s="55">
        <v>57.4</v>
      </c>
      <c r="C11" s="55">
        <v>58.1</v>
      </c>
      <c r="D11" s="101" t="s">
        <v>88</v>
      </c>
      <c r="E11" s="102"/>
    </row>
    <row r="12" spans="1:5" ht="37.5" customHeight="1">
      <c r="A12" s="60" t="s">
        <v>89</v>
      </c>
      <c r="B12" s="55">
        <v>46.2</v>
      </c>
      <c r="C12" s="55">
        <v>46.8</v>
      </c>
      <c r="D12" s="101" t="s">
        <v>90</v>
      </c>
      <c r="E12" s="102"/>
    </row>
    <row r="13" spans="1:4" ht="16.5" customHeight="1">
      <c r="A13" s="1"/>
      <c r="B13" s="61"/>
      <c r="C13" s="61"/>
      <c r="D13" s="61"/>
    </row>
    <row r="14" ht="16.5" customHeight="1">
      <c r="E14" s="58" t="s">
        <v>24</v>
      </c>
    </row>
  </sheetData>
  <sheetProtection/>
  <mergeCells count="7">
    <mergeCell ref="A1:E1"/>
    <mergeCell ref="D4:E4"/>
    <mergeCell ref="D11:E11"/>
    <mergeCell ref="D12:E12"/>
    <mergeCell ref="A4:A5"/>
    <mergeCell ref="B4:B5"/>
    <mergeCell ref="C4:C5"/>
  </mergeCells>
  <hyperlinks>
    <hyperlink ref="E14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E13" sqref="E13"/>
    </sheetView>
  </sheetViews>
  <sheetFormatPr defaultColWidth="9.00390625" defaultRowHeight="16.5" customHeight="1"/>
  <cols>
    <col min="1" max="1" width="20.375" style="2" customWidth="1"/>
    <col min="2" max="2" width="13.875" style="2" customWidth="1"/>
    <col min="3" max="3" width="12.75390625" style="2" customWidth="1"/>
    <col min="4" max="4" width="13.75390625" style="2" customWidth="1"/>
    <col min="5" max="6" width="12.75390625" style="2" customWidth="1"/>
    <col min="7" max="7" width="14.875" style="2" customWidth="1"/>
    <col min="8" max="16384" width="9.00390625" style="2" customWidth="1"/>
  </cols>
  <sheetData>
    <row r="1" spans="1:7" ht="33" customHeight="1">
      <c r="A1" s="98" t="s">
        <v>91</v>
      </c>
      <c r="B1" s="81"/>
      <c r="C1" s="81"/>
      <c r="D1" s="81"/>
      <c r="E1" s="81"/>
      <c r="F1" s="81"/>
      <c r="G1" s="81"/>
    </row>
    <row r="2" spans="1:7" ht="18" customHeight="1">
      <c r="A2" s="53"/>
      <c r="B2" s="3"/>
      <c r="C2" s="3"/>
      <c r="D2" s="3"/>
      <c r="E2" s="3"/>
      <c r="F2" s="3"/>
      <c r="G2" s="3"/>
    </row>
    <row r="3" ht="16.5" customHeight="1">
      <c r="G3" s="2" t="s">
        <v>62</v>
      </c>
    </row>
    <row r="4" spans="1:7" ht="16.5" customHeight="1">
      <c r="A4" s="88"/>
      <c r="B4" s="82" t="s">
        <v>92</v>
      </c>
      <c r="C4" s="82" t="s">
        <v>93</v>
      </c>
      <c r="D4" s="87" t="s">
        <v>94</v>
      </c>
      <c r="E4" s="82" t="s">
        <v>93</v>
      </c>
      <c r="F4" s="82" t="s">
        <v>79</v>
      </c>
      <c r="G4" s="82"/>
    </row>
    <row r="5" spans="1:7" ht="16.5" customHeight="1">
      <c r="A5" s="93"/>
      <c r="B5" s="82"/>
      <c r="C5" s="82"/>
      <c r="D5" s="82"/>
      <c r="E5" s="82"/>
      <c r="F5" s="21" t="s">
        <v>80</v>
      </c>
      <c r="G5" s="21" t="s">
        <v>95</v>
      </c>
    </row>
    <row r="6" spans="1:7" ht="16.5" customHeight="1">
      <c r="A6" s="26" t="s">
        <v>96</v>
      </c>
      <c r="B6" s="55">
        <v>460.69</v>
      </c>
      <c r="C6" s="56">
        <v>75.5</v>
      </c>
      <c r="D6" s="55">
        <v>373.2</v>
      </c>
      <c r="E6" s="56">
        <v>74.2</v>
      </c>
      <c r="F6" s="55">
        <v>87.49</v>
      </c>
      <c r="G6" s="56">
        <v>23.4</v>
      </c>
    </row>
    <row r="7" spans="1:7" ht="16.5" customHeight="1">
      <c r="A7" s="26" t="s">
        <v>97</v>
      </c>
      <c r="B7" s="55">
        <v>92.16</v>
      </c>
      <c r="C7" s="56">
        <v>15.1</v>
      </c>
      <c r="D7" s="55">
        <v>85.85</v>
      </c>
      <c r="E7" s="56">
        <v>17.1</v>
      </c>
      <c r="F7" s="55">
        <v>6.31</v>
      </c>
      <c r="G7" s="56">
        <v>7.4</v>
      </c>
    </row>
    <row r="8" spans="1:7" ht="16.5" customHeight="1">
      <c r="A8" s="26" t="s">
        <v>98</v>
      </c>
      <c r="B8" s="55">
        <v>35.06</v>
      </c>
      <c r="C8" s="56">
        <v>5.7</v>
      </c>
      <c r="D8" s="55">
        <v>30.41</v>
      </c>
      <c r="E8" s="56">
        <v>6</v>
      </c>
      <c r="F8" s="55">
        <v>4.65</v>
      </c>
      <c r="G8" s="56">
        <v>15.3</v>
      </c>
    </row>
    <row r="9" spans="1:7" ht="16.5" customHeight="1">
      <c r="A9" s="26" t="s">
        <v>99</v>
      </c>
      <c r="B9" s="55">
        <v>3.63</v>
      </c>
      <c r="C9" s="56">
        <v>0.6</v>
      </c>
      <c r="D9" s="55" t="s">
        <v>46</v>
      </c>
      <c r="E9" s="56" t="s">
        <v>46</v>
      </c>
      <c r="F9" s="55">
        <v>3.63</v>
      </c>
      <c r="G9" s="56" t="s">
        <v>46</v>
      </c>
    </row>
    <row r="10" spans="1:7" ht="16.5" customHeight="1">
      <c r="A10" s="26" t="s">
        <v>100</v>
      </c>
      <c r="B10" s="55">
        <v>18.78</v>
      </c>
      <c r="C10" s="56">
        <v>3.1</v>
      </c>
      <c r="D10" s="55">
        <v>13.72</v>
      </c>
      <c r="E10" s="56">
        <v>2.7</v>
      </c>
      <c r="F10" s="55">
        <v>5.06</v>
      </c>
      <c r="G10" s="56">
        <v>36.9</v>
      </c>
    </row>
    <row r="11" spans="1:7" ht="16.5" customHeight="1">
      <c r="A11" s="26" t="s">
        <v>101</v>
      </c>
      <c r="B11" s="55">
        <v>610.32</v>
      </c>
      <c r="C11" s="56">
        <v>100</v>
      </c>
      <c r="D11" s="55">
        <v>503.18</v>
      </c>
      <c r="E11" s="56">
        <v>100</v>
      </c>
      <c r="F11" s="55">
        <v>107.14</v>
      </c>
      <c r="G11" s="56">
        <v>21.3</v>
      </c>
    </row>
    <row r="13" ht="16.5" customHeight="1">
      <c r="G13" s="58" t="s">
        <v>24</v>
      </c>
    </row>
  </sheetData>
  <sheetProtection/>
  <mergeCells count="7">
    <mergeCell ref="A1:G1"/>
    <mergeCell ref="F4:G4"/>
    <mergeCell ref="A4:A5"/>
    <mergeCell ref="B4:B5"/>
    <mergeCell ref="C4:C5"/>
    <mergeCell ref="D4:D5"/>
    <mergeCell ref="E4:E5"/>
  </mergeCells>
  <hyperlinks>
    <hyperlink ref="G13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2" sqref="A2:IV2"/>
    </sheetView>
  </sheetViews>
  <sheetFormatPr defaultColWidth="9.00390625" defaultRowHeight="16.5" customHeight="1"/>
  <cols>
    <col min="1" max="1" width="20.375" style="2" customWidth="1"/>
    <col min="2" max="2" width="14.75390625" style="2" customWidth="1"/>
    <col min="3" max="3" width="12.75390625" style="2" customWidth="1"/>
    <col min="4" max="4" width="13.875" style="2" customWidth="1"/>
    <col min="5" max="6" width="12.75390625" style="2" customWidth="1"/>
    <col min="7" max="7" width="14.625" style="2" customWidth="1"/>
    <col min="8" max="16384" width="9.00390625" style="2" customWidth="1"/>
  </cols>
  <sheetData>
    <row r="1" spans="1:7" ht="33" customHeight="1">
      <c r="A1" s="98" t="s">
        <v>102</v>
      </c>
      <c r="B1" s="81"/>
      <c r="C1" s="81"/>
      <c r="D1" s="81"/>
      <c r="E1" s="81"/>
      <c r="F1" s="81"/>
      <c r="G1" s="81"/>
    </row>
    <row r="2" spans="1:7" ht="18" customHeight="1">
      <c r="A2" s="53"/>
      <c r="B2" s="3"/>
      <c r="C2" s="3"/>
      <c r="D2" s="3"/>
      <c r="E2" s="3"/>
      <c r="F2" s="3"/>
      <c r="G2" s="3"/>
    </row>
    <row r="3" ht="16.5" customHeight="1">
      <c r="G3" s="2" t="s">
        <v>62</v>
      </c>
    </row>
    <row r="4" spans="1:7" ht="16.5" customHeight="1">
      <c r="A4" s="82"/>
      <c r="B4" s="82" t="s">
        <v>92</v>
      </c>
      <c r="C4" s="82" t="s">
        <v>93</v>
      </c>
      <c r="D4" s="87" t="s">
        <v>94</v>
      </c>
      <c r="E4" s="82" t="s">
        <v>93</v>
      </c>
      <c r="F4" s="82" t="s">
        <v>79</v>
      </c>
      <c r="G4" s="82"/>
    </row>
    <row r="5" spans="1:7" ht="16.5" customHeight="1">
      <c r="A5" s="82"/>
      <c r="B5" s="82"/>
      <c r="C5" s="82"/>
      <c r="D5" s="82"/>
      <c r="E5" s="82"/>
      <c r="F5" s="21" t="s">
        <v>80</v>
      </c>
      <c r="G5" s="21" t="s">
        <v>95</v>
      </c>
    </row>
    <row r="6" spans="1:7" ht="16.5" customHeight="1">
      <c r="A6" s="26" t="s">
        <v>96</v>
      </c>
      <c r="B6" s="55">
        <v>322.27</v>
      </c>
      <c r="C6" s="56">
        <v>77.4</v>
      </c>
      <c r="D6" s="55">
        <v>263.45</v>
      </c>
      <c r="E6" s="56">
        <v>75.2</v>
      </c>
      <c r="F6" s="55">
        <v>58.82</v>
      </c>
      <c r="G6" s="56">
        <v>22.3</v>
      </c>
    </row>
    <row r="7" spans="1:7" ht="16.5" customHeight="1">
      <c r="A7" s="26" t="s">
        <v>97</v>
      </c>
      <c r="B7" s="55">
        <v>71.46</v>
      </c>
      <c r="C7" s="56">
        <v>17.1</v>
      </c>
      <c r="D7" s="55">
        <v>63.83</v>
      </c>
      <c r="E7" s="56">
        <v>18.2</v>
      </c>
      <c r="F7" s="55">
        <v>7.63</v>
      </c>
      <c r="G7" s="56">
        <v>12</v>
      </c>
    </row>
    <row r="8" spans="1:7" ht="16.5" customHeight="1">
      <c r="A8" s="26" t="s">
        <v>98</v>
      </c>
      <c r="B8" s="55">
        <v>35.16</v>
      </c>
      <c r="C8" s="56">
        <v>8.4</v>
      </c>
      <c r="D8" s="55">
        <v>28.4</v>
      </c>
      <c r="E8" s="56">
        <v>8.1</v>
      </c>
      <c r="F8" s="55">
        <v>6.76</v>
      </c>
      <c r="G8" s="56">
        <v>23.8</v>
      </c>
    </row>
    <row r="9" spans="1:7" ht="16.5" customHeight="1">
      <c r="A9" s="26" t="s">
        <v>99</v>
      </c>
      <c r="B9" s="55">
        <v>1.65</v>
      </c>
      <c r="C9" s="56">
        <v>0.4</v>
      </c>
      <c r="D9" s="55" t="s">
        <v>46</v>
      </c>
      <c r="E9" s="56" t="s">
        <v>46</v>
      </c>
      <c r="F9" s="55">
        <v>1.65</v>
      </c>
      <c r="G9" s="56" t="s">
        <v>46</v>
      </c>
    </row>
    <row r="10" spans="1:7" ht="16.5" customHeight="1">
      <c r="A10" s="26" t="s">
        <v>100</v>
      </c>
      <c r="B10" s="55">
        <v>22.95</v>
      </c>
      <c r="C10" s="56">
        <v>5.5</v>
      </c>
      <c r="D10" s="55">
        <v>17.59</v>
      </c>
      <c r="E10" s="56">
        <v>5</v>
      </c>
      <c r="F10" s="55">
        <v>5.36</v>
      </c>
      <c r="G10" s="56">
        <v>30.5</v>
      </c>
    </row>
    <row r="11" spans="1:7" ht="16.5" customHeight="1">
      <c r="A11" s="26" t="s">
        <v>103</v>
      </c>
      <c r="B11" s="55">
        <v>-36.59</v>
      </c>
      <c r="C11" s="56">
        <v>-8.8</v>
      </c>
      <c r="D11" s="55">
        <v>-22.9</v>
      </c>
      <c r="E11" s="56">
        <v>-6.5</v>
      </c>
      <c r="F11" s="55">
        <v>-13.69</v>
      </c>
      <c r="G11" s="56">
        <v>59.8</v>
      </c>
    </row>
    <row r="12" spans="1:7" ht="16.5" customHeight="1">
      <c r="A12" s="26" t="s">
        <v>101</v>
      </c>
      <c r="B12" s="55">
        <v>416.9</v>
      </c>
      <c r="C12" s="56">
        <v>100</v>
      </c>
      <c r="D12" s="55">
        <v>350.37</v>
      </c>
      <c r="E12" s="56">
        <v>100</v>
      </c>
      <c r="F12" s="55">
        <v>66.53</v>
      </c>
      <c r="G12" s="56">
        <v>19</v>
      </c>
    </row>
    <row r="13" s="33" customFormat="1" ht="19.5" customHeight="1"/>
    <row r="14" ht="16.5" customHeight="1">
      <c r="G14" s="58" t="s">
        <v>24</v>
      </c>
    </row>
  </sheetData>
  <sheetProtection/>
  <mergeCells count="7">
    <mergeCell ref="A1:G1"/>
    <mergeCell ref="F4:G4"/>
    <mergeCell ref="A4:A5"/>
    <mergeCell ref="B4:B5"/>
    <mergeCell ref="C4:C5"/>
    <mergeCell ref="D4:D5"/>
    <mergeCell ref="E4:E5"/>
  </mergeCells>
  <hyperlinks>
    <hyperlink ref="G14" location="目录!A1" display="返回目录"/>
  </hyperlink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Yeung</dc:creator>
  <cp:keywords/>
  <dc:description/>
  <cp:lastModifiedBy>杜娟</cp:lastModifiedBy>
  <cp:lastPrinted>2015-08-18T02:35:36Z</cp:lastPrinted>
  <dcterms:created xsi:type="dcterms:W3CDTF">2013-03-14T02:33:26Z</dcterms:created>
  <dcterms:modified xsi:type="dcterms:W3CDTF">2019-08-23T12:41:27Z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